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MSR733\EMSR733-AOI-02-STAMATA\03MAPS\output\EMSR733\AOI02\GRA_PRODUCT\EMSR733_AOI02_GRA_PRODUCT_v1\"/>
    </mc:Choice>
  </mc:AlternateContent>
  <bookViews>
    <workbookView xWindow="0" yWindow="0" windowWidth="24705" windowHeight="9735" firstSheet="1" activeTab="2"/>
  </bookViews>
  <sheets>
    <sheet name="Info_Grading" sheetId="1" r:id="rId1"/>
    <sheet name="Grading" sheetId="2" r:id="rId2"/>
    <sheet name="Pop_Statistics" sheetId="3" r:id="rId3"/>
    <sheet name="_observedEventA_v1_aoi" sheetId="4" r:id="rId4"/>
    <sheet name="_builtUpA_m_v1_aoi" sheetId="5" r:id="rId5"/>
    <sheet name="_builtUpA_m_v1_aff" sheetId="6" r:id="rId6"/>
    <sheet name="_transportationL_v1_aoi" sheetId="7" r:id="rId7"/>
    <sheet name="_transportationL_v1_aff" sheetId="8" r:id="rId8"/>
    <sheet name="_facilitiesA_m_v1_aoi" sheetId="9" r:id="rId9"/>
    <sheet name="_facilitiesA_m_v1_aff" sheetId="10" r:id="rId10"/>
    <sheet name="_facilitiesL_v1_aoi" sheetId="11" r:id="rId11"/>
    <sheet name="_facilitiesL_v1_aff" sheetId="12" r:id="rId12"/>
    <sheet name="_naturalLandUseA_m_v1_aoi" sheetId="13" r:id="rId13"/>
    <sheet name="_naturalLandUseA_m_v1_aff" sheetId="14" r:id="rId14"/>
  </sheets>
  <calcPr calcId="162913"/>
</workbook>
</file>

<file path=xl/calcChain.xml><?xml version="1.0" encoding="utf-8"?>
<calcChain xmlns="http://schemas.openxmlformats.org/spreadsheetml/2006/main">
  <c r="B49" i="2" l="1"/>
  <c r="B48" i="2"/>
  <c r="B47" i="2"/>
  <c r="B46" i="2"/>
  <c r="B44" i="2"/>
  <c r="B28" i="2"/>
  <c r="B27" i="2"/>
</calcChain>
</file>

<file path=xl/sharedStrings.xml><?xml version="1.0" encoding="utf-8"?>
<sst xmlns="http://schemas.openxmlformats.org/spreadsheetml/2006/main" count="390" uniqueCount="115">
  <si>
    <t>Consequences Table - Grading</t>
  </si>
  <si>
    <t xml:space="preserve">The tables provide summary figures specifically detailing the exposed population, assets, and land use within the Area of Interest (AOI). </t>
  </si>
  <si>
    <t>Additionally, it depicts the extent of the event and estimations of the damage levels of assets and land use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</si>
  <si>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</si>
  <si>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</si>
  <si>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EMSR733 AOI: 02 Stamata Grading</t>
  </si>
  <si>
    <t>Consequences within the AOI</t>
  </si>
  <si>
    <t xml:space="preserve">Unit of measurement </t>
  </si>
  <si>
    <t>Destroyed</t>
  </si>
  <si>
    <t>Damaged</t>
  </si>
  <si>
    <t>Possibly damaged*</t>
  </si>
  <si>
    <t>Total affected**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</si>
  <si>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</si>
  <si>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</si>
  <si>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</si>
  <si>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</si>
  <si>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</si>
  <si>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</si>
  <si>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</si>
  <si>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Cemetery</t>
  </si>
  <si>
    <t>Transportation</t>
  </si>
  <si>
    <t>Secondary Road</t>
  </si>
  <si>
    <t>km</t>
  </si>
  <si>
    <t>Local Road</t>
  </si>
  <si>
    <t>Cart Track</t>
  </si>
  <si>
    <t>Facilities</t>
  </si>
  <si>
    <t>Sport and recreation constructions</t>
  </si>
  <si>
    <t>Long-distance pipelines, communication and electricity lines</t>
  </si>
  <si>
    <t>Land use</t>
  </si>
  <si>
    <t>Shrub and/or herbaceous vegetation association</t>
  </si>
  <si>
    <t xml:space="preserve">Heterogeneous agricultural areas </t>
  </si>
  <si>
    <t>Other</t>
  </si>
  <si>
    <t xml:space="preserve">Permanent crops </t>
  </si>
  <si>
    <t xml:space="preserve">Forests </t>
  </si>
  <si>
    <t>Open spaces with little or no vegetation</t>
  </si>
  <si>
    <t>* Presence of damage proxies and proximitywith destroyed/damaged asset</t>
  </si>
  <si>
    <t>** Sum of all damage classes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</si>
  <si>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</si>
  <si>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</si>
  <si>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</si>
  <si>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</si>
  <si>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</si>
  <si>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</si>
  <si>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</si>
  <si>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</si>
  <si>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</si>
  <si>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</si>
  <si>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</si>
  <si>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</si>
  <si>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02 Stamata</t>
  </si>
  <si>
    <t>Data Source</t>
  </si>
  <si>
    <t>GHS_POP_E2020_GLOBE_R2023A</t>
  </si>
  <si>
    <t>gpw_v4_population_count_rev11_2020</t>
  </si>
  <si>
    <t>landscan-global-2022</t>
  </si>
  <si>
    <t>WorldPop_global_ppp_2020_UNadj</t>
  </si>
  <si>
    <t>WorldPop_global_ppp_2020_UNadj_constrained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</si>
  <si>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</si>
  <si>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</si>
  <si>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</si>
  <si>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</si>
  <si>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</si>
  <si>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</si>
  <si>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Center for International Earth Science Information Network - CIESIN</t>
  </si>
  <si>
    <t>LandScan (2022), UT-Battelle, LLC, operator of Oak Ridge National Laboratory</t>
  </si>
  <si>
    <t xml:space="preserve">WorldPop (www.worldpop.org ) </t>
  </si>
  <si>
    <t>WorldPop, University of Southampton, UK.</t>
  </si>
  <si>
    <t>Indications of the differences between the population datasets.</t>
  </si>
  <si>
    <t>very good: &lt;20%_x000D_
good: 21%-40%_x000D_
moderate: 41%-60%_x000D_
poor: 61%-80%_x000D_
very poor: &gt;80%</t>
  </si>
  <si>
    <t>poor</t>
  </si>
  <si>
    <t>Total Affected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</si>
  <si>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</si>
  <si>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</si>
  <si>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</si>
  <si>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</si>
  <si>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</si>
  <si>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</si>
  <si>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</si>
  <si>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</si>
  <si>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</si>
  <si>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</si>
  <si>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</si>
  <si>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</si>
  <si>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_builtUpA_m_v1_aoi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</si>
  <si>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</si>
  <si>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</si>
  <si>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</si>
  <si>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</si>
  <si>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</si>
  <si>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</si>
  <si>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</si>
  <si>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</si>
  <si>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</si>
  <si>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block</t>
  </si>
  <si>
    <t>Not Applicable</t>
  </si>
  <si>
    <t>Possibly damaged</t>
  </si>
  <si>
    <t>_builtUpA_m_v1_aff</t>
  </si>
  <si>
    <t>_transportationL_v1_aoi</t>
  </si>
  <si>
    <t>Length</t>
  </si>
  <si>
    <t>Highways, Streets and Roads</t>
  </si>
  <si>
    <t>_transportationL_v1_aff</t>
  </si>
  <si>
    <t>_facilitiesA_m_v1_aoi</t>
  </si>
  <si>
    <t>Other Civil Engineering Works</t>
  </si>
  <si>
    <t>_facilitiesA_m_v1_aff</t>
  </si>
  <si>
    <t>_facilitiesL_v1_aoi</t>
  </si>
  <si>
    <t>Pipelines, Communication and Electricity Lines</t>
  </si>
  <si>
    <t>_facilitiesL_v1_aff</t>
  </si>
  <si>
    <t>_naturalLandUseA_m_v1_aoi</t>
  </si>
  <si>
    <t>Agricultural Areas</t>
  </si>
  <si>
    <t>Permanent crops</t>
  </si>
  <si>
    <t>Not Affected</t>
  </si>
  <si>
    <t>Heterogeneous agricultural areas</t>
  </si>
  <si>
    <t>Affected</t>
  </si>
  <si>
    <t>Forests and Semi-natural Areas</t>
  </si>
  <si>
    <t>Forests</t>
  </si>
  <si>
    <t>_naturalLandUseA_m_v1_aff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</si>
</sst>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[&lt;0.004]0;[&lt;0.05]0.00;#,###,##0.0"/>
    <numFmt numFmtId="166" formatCode="&quot;~&quot;\ ###,###"/>
    <numFmt numFmtId="167" formatCode="&quot;~&quot;\ ####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10"/>
      <color rgb="FFFF0000"/>
      <name val="Arial"/>
    </font>
    <font>
      <sz val="8"/>
      <name val="Arial"/>
    </font>
    <font>
      <sz val="10"/>
      <color theme="1"/>
      <name val="Arial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CC66"/>
        <bgColor rgb="FFFFCC6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8">
    <xf numFmtId="0" fontId="0" fillId="0" borderId="0" xfId="0"/>
    <xf numFmtId="0" fontId="0" fillId="2" borderId="0" xfId="0" applyFill="1"/>
    <xf numFmtId="0" fontId="0" fillId="0" borderId="0" xfId="0"/>
    <xf numFmtId="0" fontId="5" fillId="0" borderId="0" xfId="0" applyFont="1"/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6" fillId="3" borderId="0" xfId="0" applyFont="1" applyFill="1"/>
    <xf numFmtId="0" fontId="7" fillId="3" borderId="0" xfId="0" applyFont="1" applyFill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center" wrapText="1"/>
    </xf>
    <xf numFmtId="0" fontId="8" fillId="0" borderId="2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11" fillId="3" borderId="0" xfId="0" applyFont="1" applyFill="1"/>
    <xf numFmtId="0" fontId="11" fillId="3" borderId="0" xfId="0" applyFont="1" applyFill="1" applyAlignment="1">
      <alignment wrapText="1"/>
    </xf>
    <xf numFmtId="0" fontId="12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3" fillId="0" borderId="10" xfId="0" applyFont="1" applyBorder="1" applyAlignment="1">
      <alignment vertical="center"/>
    </xf>
    <xf numFmtId="0" fontId="4" fillId="0" borderId="10" xfId="0" applyFont="1" applyBorder="1" applyAlignment="1">
      <alignment horizontal="right" vertical="center" wrapText="1"/>
    </xf>
    <xf numFmtId="0" fontId="0" fillId="0" borderId="10" xfId="0" applyBorder="1"/>
    <xf numFmtId="0" fontId="9" fillId="0" borderId="11" xfId="0" applyFont="1" applyBorder="1" applyAlignment="1">
      <alignment vertical="top" wrapText="1"/>
    </xf>
    <xf numFmtId="0" fontId="9" fillId="0" borderId="11" xfId="0" applyFont="1" applyBorder="1" applyAlignment="1">
      <alignment horizontal="right" vertical="center" wrapText="1"/>
    </xf>
    <xf numFmtId="0" fontId="13" fillId="0" borderId="10" xfId="0" applyFont="1" applyBorder="1"/>
    <xf numFmtId="165" fontId="13" fillId="0" borderId="11" xfId="0" applyNumberFormat="1" applyFont="1" applyBorder="1" applyAlignment="1">
      <alignment horizontal="center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9" fillId="0" borderId="11" xfId="0" applyFont="1" applyBorder="1" applyAlignment="1">
      <alignment vertical="center" wrapText="1"/>
    </xf>
    <xf numFmtId="0" fontId="9" fillId="0" borderId="12" xfId="0" applyFont="1" applyBorder="1" applyAlignment="1">
      <alignment vertical="top" wrapText="1"/>
    </xf>
    <xf numFmtId="0" fontId="1" fillId="0" borderId="12" xfId="0" applyFont="1" applyBorder="1" applyAlignment="1">
      <alignment vertical="center"/>
    </xf>
    <xf numFmtId="0" fontId="9" fillId="0" borderId="12" xfId="0" applyFont="1" applyBorder="1" applyAlignment="1">
      <alignment horizontal="right" vertical="center" wrapText="1"/>
    </xf>
    <xf numFmtId="165" fontId="13" fillId="0" borderId="12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center"/>
    </xf>
    <xf numFmtId="0" fontId="9" fillId="0" borderId="13" xfId="0" applyFont="1" applyBorder="1" applyAlignment="1">
      <alignment horizontal="right" vertical="center" wrapText="1"/>
    </xf>
    <xf numFmtId="165" fontId="13" fillId="0" borderId="13" xfId="0" applyNumberFormat="1" applyFont="1" applyBorder="1" applyAlignment="1">
      <alignment horizontal="center" vertical="center" wrapText="1"/>
    </xf>
    <xf numFmtId="0" fontId="9" fillId="0" borderId="11" xfId="0" applyFont="1" applyBorder="1"/>
    <xf numFmtId="0" fontId="10" fillId="0" borderId="11" xfId="0" applyFont="1" applyBorder="1" applyAlignment="1">
      <alignment vertical="center"/>
    </xf>
    <xf numFmtId="0" fontId="0" fillId="0" borderId="13" xfId="0" applyBorder="1"/>
    <xf numFmtId="0" fontId="10" fillId="0" borderId="13" xfId="0" applyFont="1" applyBorder="1" applyAlignment="1">
      <alignment vertical="center"/>
    </xf>
    <xf numFmtId="0" fontId="0" fillId="0" borderId="12" xfId="0" applyBorder="1"/>
    <xf numFmtId="0" fontId="10" fillId="0" borderId="12" xfId="0" applyFont="1" applyBorder="1" applyAlignment="1">
      <alignment vertical="center"/>
    </xf>
    <xf numFmtId="167" fontId="13" fillId="0" borderId="1" xfId="0" applyNumberFormat="1" applyFont="1" applyBorder="1" applyAlignment="1">
      <alignment horizontal="center"/>
    </xf>
    <xf numFmtId="166" fontId="13" fillId="0" borderId="1" xfId="0" applyNumberFormat="1" applyFont="1" applyBorder="1" applyAlignment="1">
      <alignment horizontal="center"/>
    </xf>
    <xf numFmtId="0" fontId="14" fillId="0" borderId="0" xfId="0" applyFont="1"/>
    <xf numFmtId="0" fontId="13" fillId="0" borderId="0" xfId="0" applyFont="1"/>
    <xf numFmtId="0" fontId="15" fillId="0" borderId="0" xfId="0" applyFont="1"/>
    <xf numFmtId="0" fontId="16" fillId="0" borderId="0" xfId="0" applyFont="1"/>
    <xf numFmtId="0" fontId="13" fillId="0" borderId="0" xfId="0" applyFont="1" applyAlignment="1">
      <alignment horizontal="left" vertical="center"/>
    </xf>
    <xf numFmtId="0" fontId="12" fillId="4" borderId="5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2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0" borderId="0" xfId="0" applyFont="1"/>
    <xf numFmtId="0" fontId="18" fillId="0" borderId="0" xfId="0" applyFont="1"/>
    <xf numFmtId="0" fontId="0" fillId="0" borderId="0" xfId="0" applyFont="1" applyAlignment="1">
      <alignment vertical="center"/>
    </xf>
    <xf numFmtId="0" fontId="0" fillId="2" borderId="0" xfId="0" applyFont="1" applyFill="1"/>
    <xf numFmtId="0" fontId="13" fillId="0" borderId="5" xfId="0" applyFont="1" applyBorder="1"/>
    <xf numFmtId="0" fontId="0" fillId="0" borderId="6" xfId="0" applyBorder="1"/>
    <xf numFmtId="0" fontId="0" fillId="0" borderId="7" xfId="0" applyBorder="1"/>
    <xf numFmtId="164" fontId="1" fillId="0" borderId="3" xfId="0" applyNumberFormat="1" applyFont="1" applyBorder="1" applyAlignment="1">
      <alignment horizontal="center" vertical="center" wrapText="1"/>
    </xf>
    <xf numFmtId="0" fontId="0" fillId="0" borderId="4" xfId="0" applyBorder="1"/>
    <xf numFmtId="0" fontId="0" fillId="0" borderId="3" xfId="0" applyBorder="1"/>
    <xf numFmtId="0" fontId="9" fillId="0" borderId="1" xfId="0" applyFont="1" applyBorder="1" applyAlignment="1">
      <alignment horizontal="right" vertical="center" wrapText="1"/>
    </xf>
  </cellXfs>
  <cellStyles count="4">
    <cellStyle name="Excel Built-in Normal" xfId="1"/>
    <cellStyle name="Normal" xfId="0" builtinId="0"/>
    <cellStyle name="Normale 2" xfId="2"/>
    <cellStyle name="Normal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33</xdr:row>
      <xdr:rowOff>0</xdr:rowOff>
    </xdr:from>
    <xdr:ext cx="1695450" cy="1714500"/>
    <xdr:pic>
      <xdr:nvPicPr>
        <xdr:cNvPr id="2" name="Image 1" descr="Picture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52</xdr:row>
      <xdr:rowOff>0</xdr:rowOff>
    </xdr:from>
    <xdr:ext cx="2381250" cy="457200"/>
    <xdr:pic>
      <xdr:nvPicPr>
        <xdr:cNvPr id="3" name="Image 2" descr="Picture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7</xdr:col>
      <xdr:colOff>0</xdr:colOff>
      <xdr:row>51</xdr:row>
      <xdr:rowOff>0</xdr:rowOff>
    </xdr:from>
    <xdr:ext cx="1533525" cy="619125"/>
    <xdr:pic>
      <xdr:nvPicPr>
        <xdr:cNvPr id="4" name="Image 3" descr="Picture"/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9"/>
  <sheetViews>
    <sheetView workbookViewId="0"/>
  </sheetViews>
  <sheetFormatPr baseColWidth="10" defaultColWidth="11.3984375" defaultRowHeight="14.25"/>
  <cols>
    <col min="2" max="2" width="154.73046875" style="2" bestFit="1" customWidth="1"/>
  </cols>
  <sheetData>
    <row r="1" spans="2:2">
      <c r="B1" s="11"/>
    </row>
    <row r="2" spans="2:2" ht="20.25" customHeight="1">
      <c r="B2" s="12" t="s">
        <v>0</v>
      </c>
    </row>
    <row r="3" spans="2:2" ht="20.25" customHeight="1">
      <c r="B3" s="12"/>
    </row>
    <row r="4" spans="2:2" ht="15.75" customHeight="1">
      <c r="B4" s="19" t="s">
        <v>1</v>
      </c>
    </row>
    <row r="5" spans="2:2" ht="15.75" customHeight="1">
      <c r="B5" s="19" t="s">
        <v>2</v>
      </c>
    </row>
    <row r="6" spans="2:2" ht="15.75" customHeight="1">
      <c r="B6" s="19"/>
    </row>
    <row r="7" spans="2:2" ht="15.75" customHeight="1">
      <c r="B7" s="19" t="s">
        <v>3</v>
      </c>
    </row>
    <row r="8" spans="2:2" ht="15.75" customHeight="1">
      <c r="B8" s="19"/>
    </row>
    <row r="9" spans="2:2" ht="30.75" customHeight="1">
      <c r="B9" s="20" t="s">
        <v>4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5"/>
  <sheetViews>
    <sheetView workbookViewId="0"/>
  </sheetViews>
  <sheetFormatPr baseColWidth="10" defaultColWidth="9.1328125" defaultRowHeight="14.25"/>
  <cols>
    <col min="1" max="1" width="5" style="2" customWidth="1"/>
    <col min="2" max="2" width="10" style="2" customWidth="1"/>
    <col min="3" max="3" width="31" style="2" customWidth="1"/>
    <col min="4" max="4" width="6" style="2" customWidth="1"/>
    <col min="5" max="5" width="36" style="2" customWidth="1"/>
    <col min="6" max="6" width="18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5" t="s">
        <v>5</v>
      </c>
    </row>
    <row r="2" spans="1:12">
      <c r="B2" s="35" t="s">
        <v>102</v>
      </c>
    </row>
    <row r="4" spans="1:12">
      <c r="A4" s="21" t="s">
        <v>71</v>
      </c>
      <c r="B4" s="21" t="s">
        <v>83</v>
      </c>
      <c r="C4" s="21" t="s">
        <v>84</v>
      </c>
      <c r="D4" s="21" t="s">
        <v>85</v>
      </c>
      <c r="E4" s="21" t="s">
        <v>86</v>
      </c>
      <c r="F4" s="21" t="s">
        <v>87</v>
      </c>
      <c r="G4" s="21" t="s">
        <v>75</v>
      </c>
      <c r="H4" s="21" t="s">
        <v>76</v>
      </c>
      <c r="I4" s="21" t="s">
        <v>88</v>
      </c>
      <c r="J4" s="21" t="s">
        <v>89</v>
      </c>
      <c r="K4" s="21" t="s">
        <v>77</v>
      </c>
      <c r="L4" s="21" t="s">
        <v>78</v>
      </c>
    </row>
    <row r="5" spans="1:12">
      <c r="A5" s="55">
        <v>0</v>
      </c>
      <c r="B5" s="55">
        <v>24</v>
      </c>
      <c r="C5" s="55" t="s">
        <v>101</v>
      </c>
      <c r="D5" s="55">
        <v>241</v>
      </c>
      <c r="E5" s="55" t="s">
        <v>26</v>
      </c>
      <c r="F5" s="55" t="s">
        <v>94</v>
      </c>
      <c r="G5" s="55" t="s">
        <v>93</v>
      </c>
      <c r="H5" s="55">
        <v>2</v>
      </c>
      <c r="I5" s="55">
        <v>994</v>
      </c>
      <c r="J5" s="55" t="s">
        <v>93</v>
      </c>
      <c r="K5" s="55">
        <v>1</v>
      </c>
      <c r="L5" s="55">
        <v>8.9273260000000002E-4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5"/>
  <sheetViews>
    <sheetView workbookViewId="0"/>
  </sheetViews>
  <sheetFormatPr baseColWidth="10" defaultColWidth="9.1328125" defaultRowHeight="14.2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5" t="s">
        <v>5</v>
      </c>
    </row>
    <row r="2" spans="1:12">
      <c r="B2" s="35" t="s">
        <v>103</v>
      </c>
    </row>
    <row r="4" spans="1:12">
      <c r="A4" s="21" t="s">
        <v>71</v>
      </c>
      <c r="B4" s="21" t="s">
        <v>83</v>
      </c>
      <c r="C4" s="21" t="s">
        <v>84</v>
      </c>
      <c r="D4" s="21" t="s">
        <v>85</v>
      </c>
      <c r="E4" s="21" t="s">
        <v>86</v>
      </c>
      <c r="F4" s="21" t="s">
        <v>87</v>
      </c>
      <c r="G4" s="21" t="s">
        <v>75</v>
      </c>
      <c r="H4" s="21" t="s">
        <v>76</v>
      </c>
      <c r="I4" s="21" t="s">
        <v>88</v>
      </c>
      <c r="J4" s="21" t="s">
        <v>89</v>
      </c>
      <c r="K4" s="21" t="s">
        <v>77</v>
      </c>
      <c r="L4" s="21" t="s">
        <v>97</v>
      </c>
    </row>
    <row r="5" spans="1:12">
      <c r="A5" s="55">
        <v>0</v>
      </c>
      <c r="B5" s="55">
        <v>22</v>
      </c>
      <c r="C5" s="55" t="s">
        <v>104</v>
      </c>
      <c r="D5" s="55">
        <v>221</v>
      </c>
      <c r="E5" s="55" t="s">
        <v>27</v>
      </c>
      <c r="F5" s="55" t="s">
        <v>91</v>
      </c>
      <c r="G5" s="55" t="s">
        <v>93</v>
      </c>
      <c r="H5" s="55">
        <v>997</v>
      </c>
      <c r="I5" s="55">
        <v>994</v>
      </c>
      <c r="J5" s="55" t="s">
        <v>93</v>
      </c>
      <c r="K5" s="55">
        <v>1</v>
      </c>
      <c r="L5" s="55">
        <v>3.0183407785999998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5"/>
  <sheetViews>
    <sheetView workbookViewId="0"/>
  </sheetViews>
  <sheetFormatPr baseColWidth="10" defaultColWidth="9.1328125" defaultRowHeight="14.2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5" t="s">
        <v>5</v>
      </c>
    </row>
    <row r="2" spans="1:12">
      <c r="B2" s="35" t="s">
        <v>105</v>
      </c>
    </row>
    <row r="4" spans="1:12">
      <c r="A4" s="21" t="s">
        <v>71</v>
      </c>
      <c r="B4" s="21" t="s">
        <v>83</v>
      </c>
      <c r="C4" s="21" t="s">
        <v>84</v>
      </c>
      <c r="D4" s="21" t="s">
        <v>85</v>
      </c>
      <c r="E4" s="21" t="s">
        <v>86</v>
      </c>
      <c r="F4" s="21" t="s">
        <v>87</v>
      </c>
      <c r="G4" s="21" t="s">
        <v>75</v>
      </c>
      <c r="H4" s="21" t="s">
        <v>76</v>
      </c>
      <c r="I4" s="21" t="s">
        <v>88</v>
      </c>
      <c r="J4" s="21" t="s">
        <v>89</v>
      </c>
      <c r="K4" s="21" t="s">
        <v>77</v>
      </c>
      <c r="L4" s="21" t="s">
        <v>97</v>
      </c>
    </row>
    <row r="5" spans="1:12">
      <c r="A5" s="55">
        <v>0</v>
      </c>
      <c r="B5" s="55">
        <v>22</v>
      </c>
      <c r="C5" s="55" t="s">
        <v>104</v>
      </c>
      <c r="D5" s="55">
        <v>221</v>
      </c>
      <c r="E5" s="55" t="s">
        <v>27</v>
      </c>
      <c r="F5" s="55" t="s">
        <v>91</v>
      </c>
      <c r="G5" s="55" t="s">
        <v>93</v>
      </c>
      <c r="H5" s="55">
        <v>997</v>
      </c>
      <c r="I5" s="55">
        <v>994</v>
      </c>
      <c r="J5" s="55" t="s">
        <v>93</v>
      </c>
      <c r="K5" s="55">
        <v>1</v>
      </c>
      <c r="L5" s="55">
        <v>0.53524404969999995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3"/>
  <sheetViews>
    <sheetView workbookViewId="0"/>
  </sheetViews>
  <sheetFormatPr baseColWidth="10" defaultColWidth="9.1328125" defaultRowHeight="14.2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5" t="s">
        <v>5</v>
      </c>
    </row>
    <row r="2" spans="1:12">
      <c r="B2" s="35" t="s">
        <v>106</v>
      </c>
    </row>
    <row r="4" spans="1:12">
      <c r="A4" s="21" t="s">
        <v>71</v>
      </c>
      <c r="B4" s="21" t="s">
        <v>83</v>
      </c>
      <c r="C4" s="21" t="s">
        <v>84</v>
      </c>
      <c r="D4" s="21" t="s">
        <v>85</v>
      </c>
      <c r="E4" s="21" t="s">
        <v>86</v>
      </c>
      <c r="F4" s="21" t="s">
        <v>87</v>
      </c>
      <c r="G4" s="21" t="s">
        <v>75</v>
      </c>
      <c r="H4" s="21" t="s">
        <v>76</v>
      </c>
      <c r="I4" s="21" t="s">
        <v>88</v>
      </c>
      <c r="J4" s="21" t="s">
        <v>89</v>
      </c>
      <c r="K4" s="21" t="s">
        <v>77</v>
      </c>
      <c r="L4" s="21" t="s">
        <v>78</v>
      </c>
    </row>
    <row r="5" spans="1:12">
      <c r="A5" s="55">
        <v>0</v>
      </c>
      <c r="B5" s="55">
        <v>2</v>
      </c>
      <c r="C5" s="55" t="s">
        <v>107</v>
      </c>
      <c r="D5" s="55">
        <v>22</v>
      </c>
      <c r="E5" s="55" t="s">
        <v>108</v>
      </c>
      <c r="F5" s="55" t="s">
        <v>109</v>
      </c>
      <c r="G5" s="55" t="s">
        <v>93</v>
      </c>
      <c r="H5" s="55">
        <v>997</v>
      </c>
      <c r="I5" s="55">
        <v>992</v>
      </c>
      <c r="J5" s="55" t="s">
        <v>93</v>
      </c>
      <c r="K5" s="55">
        <v>1</v>
      </c>
      <c r="L5" s="55">
        <v>69.632897655999997</v>
      </c>
    </row>
    <row r="6" spans="1:12">
      <c r="A6" s="55">
        <v>1</v>
      </c>
      <c r="B6" s="55">
        <v>2</v>
      </c>
      <c r="C6" s="55" t="s">
        <v>107</v>
      </c>
      <c r="D6" s="55">
        <v>24</v>
      </c>
      <c r="E6" s="55" t="s">
        <v>110</v>
      </c>
      <c r="F6" s="55" t="s">
        <v>111</v>
      </c>
      <c r="G6" s="55" t="s">
        <v>93</v>
      </c>
      <c r="H6" s="55">
        <v>2</v>
      </c>
      <c r="I6" s="55">
        <v>992</v>
      </c>
      <c r="J6" s="55" t="s">
        <v>93</v>
      </c>
      <c r="K6" s="55">
        <v>33</v>
      </c>
      <c r="L6" s="55">
        <v>25.9512217959</v>
      </c>
    </row>
    <row r="7" spans="1:12">
      <c r="A7" s="55">
        <v>2</v>
      </c>
      <c r="B7" s="55">
        <v>2</v>
      </c>
      <c r="C7" s="55" t="s">
        <v>107</v>
      </c>
      <c r="D7" s="55">
        <v>24</v>
      </c>
      <c r="E7" s="55" t="s">
        <v>110</v>
      </c>
      <c r="F7" s="55" t="s">
        <v>109</v>
      </c>
      <c r="G7" s="55" t="s">
        <v>93</v>
      </c>
      <c r="H7" s="55">
        <v>997</v>
      </c>
      <c r="I7" s="55">
        <v>992</v>
      </c>
      <c r="J7" s="55" t="s">
        <v>93</v>
      </c>
      <c r="K7" s="55">
        <v>5</v>
      </c>
      <c r="L7" s="55">
        <v>222.37449939300001</v>
      </c>
    </row>
    <row r="8" spans="1:12">
      <c r="A8" s="55">
        <v>3</v>
      </c>
      <c r="B8" s="55">
        <v>3</v>
      </c>
      <c r="C8" s="55" t="s">
        <v>112</v>
      </c>
      <c r="D8" s="55">
        <v>31</v>
      </c>
      <c r="E8" s="55" t="s">
        <v>113</v>
      </c>
      <c r="F8" s="55" t="s">
        <v>109</v>
      </c>
      <c r="G8" s="55" t="s">
        <v>93</v>
      </c>
      <c r="H8" s="55">
        <v>997</v>
      </c>
      <c r="I8" s="55">
        <v>992</v>
      </c>
      <c r="J8" s="55" t="s">
        <v>93</v>
      </c>
      <c r="K8" s="55">
        <v>1</v>
      </c>
      <c r="L8" s="55">
        <v>0.26895479700000002</v>
      </c>
    </row>
    <row r="9" spans="1:12">
      <c r="A9" s="55">
        <v>4</v>
      </c>
      <c r="B9" s="55">
        <v>3</v>
      </c>
      <c r="C9" s="55" t="s">
        <v>112</v>
      </c>
      <c r="D9" s="55">
        <v>32</v>
      </c>
      <c r="E9" s="55" t="s">
        <v>29</v>
      </c>
      <c r="F9" s="55" t="s">
        <v>111</v>
      </c>
      <c r="G9" s="55" t="s">
        <v>93</v>
      </c>
      <c r="H9" s="55">
        <v>2</v>
      </c>
      <c r="I9" s="55">
        <v>992</v>
      </c>
      <c r="J9" s="55" t="s">
        <v>93</v>
      </c>
      <c r="K9" s="55">
        <v>10</v>
      </c>
      <c r="L9" s="55">
        <v>102.522743791</v>
      </c>
    </row>
    <row r="10" spans="1:12">
      <c r="A10" s="55">
        <v>5</v>
      </c>
      <c r="B10" s="55">
        <v>3</v>
      </c>
      <c r="C10" s="55" t="s">
        <v>112</v>
      </c>
      <c r="D10" s="55">
        <v>32</v>
      </c>
      <c r="E10" s="55" t="s">
        <v>29</v>
      </c>
      <c r="F10" s="55" t="s">
        <v>109</v>
      </c>
      <c r="G10" s="55" t="s">
        <v>93</v>
      </c>
      <c r="H10" s="55">
        <v>997</v>
      </c>
      <c r="I10" s="55">
        <v>992</v>
      </c>
      <c r="J10" s="55" t="s">
        <v>93</v>
      </c>
      <c r="K10" s="55">
        <v>2</v>
      </c>
      <c r="L10" s="55">
        <v>423.17057284700002</v>
      </c>
    </row>
    <row r="11" spans="1:12">
      <c r="A11" s="55">
        <v>6</v>
      </c>
      <c r="B11" s="55">
        <v>3</v>
      </c>
      <c r="C11" s="55" t="s">
        <v>112</v>
      </c>
      <c r="D11" s="55">
        <v>33</v>
      </c>
      <c r="E11" s="55" t="s">
        <v>34</v>
      </c>
      <c r="F11" s="55" t="s">
        <v>109</v>
      </c>
      <c r="G11" s="55" t="s">
        <v>93</v>
      </c>
      <c r="H11" s="55">
        <v>997</v>
      </c>
      <c r="I11" s="55">
        <v>992</v>
      </c>
      <c r="J11" s="55" t="s">
        <v>93</v>
      </c>
      <c r="K11" s="55">
        <v>1</v>
      </c>
      <c r="L11" s="55">
        <v>1.1685378641999999</v>
      </c>
    </row>
    <row r="12" spans="1:12">
      <c r="A12" s="55">
        <v>7</v>
      </c>
      <c r="B12" s="55">
        <v>998</v>
      </c>
      <c r="C12" s="55" t="s">
        <v>31</v>
      </c>
      <c r="D12" s="55">
        <v>998</v>
      </c>
      <c r="E12" s="55" t="s">
        <v>31</v>
      </c>
      <c r="F12" s="55" t="s">
        <v>111</v>
      </c>
      <c r="G12" s="55" t="s">
        <v>93</v>
      </c>
      <c r="H12" s="55">
        <v>2</v>
      </c>
      <c r="I12" s="55">
        <v>992</v>
      </c>
      <c r="J12" s="55" t="s">
        <v>93</v>
      </c>
      <c r="K12" s="55">
        <v>7</v>
      </c>
      <c r="L12" s="55">
        <v>1.5193613609000001</v>
      </c>
    </row>
    <row r="13" spans="1:12">
      <c r="A13" s="55">
        <v>8</v>
      </c>
      <c r="B13" s="55">
        <v>998</v>
      </c>
      <c r="C13" s="55" t="s">
        <v>31</v>
      </c>
      <c r="D13" s="55">
        <v>998</v>
      </c>
      <c r="E13" s="55" t="s">
        <v>31</v>
      </c>
      <c r="F13" s="55" t="s">
        <v>109</v>
      </c>
      <c r="G13" s="55" t="s">
        <v>93</v>
      </c>
      <c r="H13" s="55">
        <v>997</v>
      </c>
      <c r="I13" s="55">
        <v>992</v>
      </c>
      <c r="J13" s="55" t="s">
        <v>93</v>
      </c>
      <c r="K13" s="55">
        <v>1</v>
      </c>
      <c r="L13" s="55">
        <v>179.68673928999999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7"/>
  <sheetViews>
    <sheetView workbookViewId="0"/>
  </sheetViews>
  <sheetFormatPr baseColWidth="10" defaultColWidth="9.1328125" defaultRowHeight="14.2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2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5" t="s">
        <v>5</v>
      </c>
    </row>
    <row r="2" spans="1:12">
      <c r="B2" s="35" t="s">
        <v>114</v>
      </c>
    </row>
    <row r="4" spans="1:12">
      <c r="A4" s="21" t="s">
        <v>71</v>
      </c>
      <c r="B4" s="21" t="s">
        <v>83</v>
      </c>
      <c r="C4" s="21" t="s">
        <v>84</v>
      </c>
      <c r="D4" s="21" t="s">
        <v>85</v>
      </c>
      <c r="E4" s="21" t="s">
        <v>86</v>
      </c>
      <c r="F4" s="21" t="s">
        <v>87</v>
      </c>
      <c r="G4" s="21" t="s">
        <v>75</v>
      </c>
      <c r="H4" s="21" t="s">
        <v>76</v>
      </c>
      <c r="I4" s="21" t="s">
        <v>88</v>
      </c>
      <c r="J4" s="21" t="s">
        <v>89</v>
      </c>
      <c r="K4" s="21" t="s">
        <v>77</v>
      </c>
      <c r="L4" s="21" t="s">
        <v>78</v>
      </c>
    </row>
    <row r="5" spans="1:12">
      <c r="A5" s="55">
        <v>0</v>
      </c>
      <c r="B5" s="55">
        <v>2</v>
      </c>
      <c r="C5" s="55" t="s">
        <v>107</v>
      </c>
      <c r="D5" s="55">
        <v>24</v>
      </c>
      <c r="E5" s="55" t="s">
        <v>110</v>
      </c>
      <c r="F5" s="55" t="s">
        <v>111</v>
      </c>
      <c r="G5" s="55" t="s">
        <v>93</v>
      </c>
      <c r="H5" s="55">
        <v>2</v>
      </c>
      <c r="I5" s="55">
        <v>992</v>
      </c>
      <c r="J5" s="55" t="s">
        <v>93</v>
      </c>
      <c r="K5" s="55">
        <v>33</v>
      </c>
      <c r="L5" s="55">
        <v>25.951221820699999</v>
      </c>
    </row>
    <row r="6" spans="1:12">
      <c r="A6" s="55">
        <v>1</v>
      </c>
      <c r="B6" s="55">
        <v>3</v>
      </c>
      <c r="C6" s="55" t="s">
        <v>112</v>
      </c>
      <c r="D6" s="55">
        <v>32</v>
      </c>
      <c r="E6" s="55" t="s">
        <v>29</v>
      </c>
      <c r="F6" s="55" t="s">
        <v>111</v>
      </c>
      <c r="G6" s="55" t="s">
        <v>93</v>
      </c>
      <c r="H6" s="55">
        <v>2</v>
      </c>
      <c r="I6" s="55">
        <v>992</v>
      </c>
      <c r="J6" s="55" t="s">
        <v>93</v>
      </c>
      <c r="K6" s="55">
        <v>10</v>
      </c>
      <c r="L6" s="55">
        <v>102.52274373500001</v>
      </c>
    </row>
    <row r="7" spans="1:12">
      <c r="A7" s="55">
        <v>2</v>
      </c>
      <c r="B7" s="55">
        <v>998</v>
      </c>
      <c r="C7" s="55" t="s">
        <v>31</v>
      </c>
      <c r="D7" s="55">
        <v>998</v>
      </c>
      <c r="E7" s="55" t="s">
        <v>31</v>
      </c>
      <c r="F7" s="55" t="s">
        <v>111</v>
      </c>
      <c r="G7" s="55" t="s">
        <v>93</v>
      </c>
      <c r="H7" s="55">
        <v>2</v>
      </c>
      <c r="I7" s="55">
        <v>992</v>
      </c>
      <c r="J7" s="55" t="s">
        <v>93</v>
      </c>
      <c r="K7" s="55">
        <v>7</v>
      </c>
      <c r="L7" s="55">
        <v>1.5193614167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9"/>
  <sheetViews>
    <sheetView showGridLines="0" zoomScaleNormal="100" workbookViewId="0">
      <selection activeCell="C42" sqref="C42"/>
    </sheetView>
  </sheetViews>
  <sheetFormatPr baseColWidth="10" defaultColWidth="9.1328125" defaultRowHeight="14.25"/>
  <cols>
    <col min="1" max="1" width="9.1328125" style="2" customWidth="1"/>
    <col min="2" max="2" width="28.1328125" style="2" customWidth="1"/>
    <col min="3" max="3" width="55.1328125" style="7" bestFit="1" customWidth="1"/>
    <col min="4" max="4" width="7.3984375" style="2" bestFit="1" customWidth="1"/>
    <col min="5" max="9" width="14.265625" style="2" customWidth="1"/>
    <col min="10" max="45" width="9.1328125" style="2" customWidth="1"/>
    <col min="46" max="46" width="9.1328125" style="1" customWidth="1"/>
    <col min="47" max="16384" width="9.1328125" style="1"/>
  </cols>
  <sheetData>
    <row r="1" spans="1:11">
      <c r="A1" s="10"/>
      <c r="B1" s="34" t="s">
        <v>5</v>
      </c>
    </row>
    <row r="3" spans="1:11">
      <c r="B3" s="16" t="s">
        <v>6</v>
      </c>
      <c r="C3" s="17"/>
      <c r="D3" s="17"/>
      <c r="E3" s="17"/>
      <c r="F3" s="17"/>
      <c r="G3" s="17"/>
      <c r="H3" s="17"/>
      <c r="I3" s="18"/>
      <c r="J3" s="3"/>
      <c r="K3" s="3"/>
    </row>
    <row r="4" spans="1:11" ht="30.75" customHeight="1">
      <c r="B4" s="9"/>
      <c r="C4" s="77" t="s">
        <v>7</v>
      </c>
      <c r="D4" s="76"/>
      <c r="E4" s="13" t="s">
        <v>8</v>
      </c>
      <c r="F4" s="13" t="s">
        <v>9</v>
      </c>
      <c r="G4" s="13" t="s">
        <v>10</v>
      </c>
      <c r="H4" s="13" t="s">
        <v>11</v>
      </c>
      <c r="I4" s="13" t="s">
        <v>12</v>
      </c>
      <c r="J4" s="3"/>
      <c r="K4" s="3"/>
    </row>
    <row r="5" spans="1:11">
      <c r="B5" s="22" t="s">
        <v>13</v>
      </c>
      <c r="C5" s="22"/>
      <c r="D5" s="23" t="s">
        <v>14</v>
      </c>
      <c r="E5" s="71"/>
      <c r="F5" s="72"/>
      <c r="G5" s="73"/>
      <c r="H5" s="22"/>
      <c r="I5" s="24">
        <v>129.99332702800001</v>
      </c>
    </row>
    <row r="6" spans="1:11">
      <c r="B6" s="14" t="s">
        <v>15</v>
      </c>
      <c r="C6" s="15" t="s">
        <v>16</v>
      </c>
      <c r="D6" s="15"/>
      <c r="E6" s="74"/>
      <c r="F6" s="75"/>
      <c r="G6" s="76"/>
      <c r="H6" s="52">
        <v>40</v>
      </c>
      <c r="I6" s="53">
        <v>1800</v>
      </c>
      <c r="J6" s="3"/>
      <c r="K6" s="3"/>
    </row>
    <row r="7" spans="1:11">
      <c r="B7" s="30" t="s">
        <v>17</v>
      </c>
      <c r="C7" s="36" t="s">
        <v>18</v>
      </c>
      <c r="D7" s="31" t="s">
        <v>14</v>
      </c>
      <c r="E7" s="33">
        <v>0.49485335130000002</v>
      </c>
      <c r="F7" s="33">
        <v>0.45465220379999999</v>
      </c>
      <c r="G7" s="33">
        <v>2.4675560357999999</v>
      </c>
      <c r="H7" s="33">
        <v>3.4170615908999999</v>
      </c>
      <c r="I7" s="33">
        <v>33.459161030300002</v>
      </c>
    </row>
    <row r="8" spans="1:11">
      <c r="B8" s="37"/>
      <c r="C8" s="38" t="s">
        <v>19</v>
      </c>
      <c r="D8" s="39" t="s">
        <v>14</v>
      </c>
      <c r="E8" s="40">
        <v>0</v>
      </c>
      <c r="F8" s="40">
        <v>0</v>
      </c>
      <c r="G8" s="40">
        <v>0</v>
      </c>
      <c r="H8" s="40">
        <v>0</v>
      </c>
      <c r="I8" s="40">
        <v>1.9126432045999999</v>
      </c>
    </row>
    <row r="9" spans="1:11">
      <c r="B9" s="30" t="s">
        <v>20</v>
      </c>
      <c r="C9" s="41" t="s">
        <v>21</v>
      </c>
      <c r="D9" s="31" t="s">
        <v>22</v>
      </c>
      <c r="E9" s="33">
        <v>0</v>
      </c>
      <c r="F9" s="33">
        <v>0</v>
      </c>
      <c r="G9" s="33">
        <v>0</v>
      </c>
      <c r="H9" s="33">
        <v>0</v>
      </c>
      <c r="I9" s="33">
        <v>0.78160257</v>
      </c>
    </row>
    <row r="10" spans="1:11">
      <c r="B10" s="42"/>
      <c r="C10" s="43" t="s">
        <v>23</v>
      </c>
      <c r="D10" s="44" t="s">
        <v>22</v>
      </c>
      <c r="E10" s="45">
        <v>0</v>
      </c>
      <c r="F10" s="45">
        <v>0</v>
      </c>
      <c r="G10" s="45">
        <v>0</v>
      </c>
      <c r="H10" s="45">
        <v>0</v>
      </c>
      <c r="I10" s="45">
        <v>51.329171314</v>
      </c>
    </row>
    <row r="11" spans="1:11">
      <c r="B11" s="37"/>
      <c r="C11" s="38" t="s">
        <v>24</v>
      </c>
      <c r="D11" s="39" t="s">
        <v>22</v>
      </c>
      <c r="E11" s="40">
        <v>0</v>
      </c>
      <c r="F11" s="40">
        <v>0</v>
      </c>
      <c r="G11" s="40">
        <v>0</v>
      </c>
      <c r="H11" s="40">
        <v>0</v>
      </c>
      <c r="I11" s="40">
        <v>13.6597958972</v>
      </c>
    </row>
    <row r="12" spans="1:11">
      <c r="B12" s="30" t="s">
        <v>25</v>
      </c>
      <c r="C12" s="41" t="s">
        <v>26</v>
      </c>
      <c r="D12" s="31" t="s">
        <v>14</v>
      </c>
      <c r="E12" s="33">
        <v>0</v>
      </c>
      <c r="F12" s="33">
        <v>0</v>
      </c>
      <c r="G12" s="33">
        <v>0.64234255760000003</v>
      </c>
      <c r="H12" s="33">
        <v>0.64234255760000003</v>
      </c>
      <c r="I12" s="33">
        <v>1.6735389119999999</v>
      </c>
    </row>
    <row r="13" spans="1:11">
      <c r="B13" s="37"/>
      <c r="C13" s="38" t="s">
        <v>27</v>
      </c>
      <c r="D13" s="39" t="s">
        <v>22</v>
      </c>
      <c r="E13" s="40">
        <v>0</v>
      </c>
      <c r="F13" s="40">
        <v>0</v>
      </c>
      <c r="G13" s="40">
        <v>0</v>
      </c>
      <c r="H13" s="40">
        <v>0</v>
      </c>
      <c r="I13" s="40">
        <v>3.0183407785999998</v>
      </c>
    </row>
    <row r="14" spans="1:11">
      <c r="B14" s="46" t="s">
        <v>28</v>
      </c>
      <c r="C14" s="47" t="s">
        <v>29</v>
      </c>
      <c r="D14" s="31" t="s">
        <v>14</v>
      </c>
      <c r="E14" s="33"/>
      <c r="F14" s="33"/>
      <c r="G14" s="33"/>
      <c r="H14" s="33">
        <v>102.52274373500001</v>
      </c>
      <c r="I14" s="33">
        <v>525.69331663800006</v>
      </c>
    </row>
    <row r="15" spans="1:11">
      <c r="B15" s="48"/>
      <c r="C15" s="49" t="s">
        <v>30</v>
      </c>
      <c r="D15" s="44" t="s">
        <v>14</v>
      </c>
      <c r="E15" s="45"/>
      <c r="F15" s="45"/>
      <c r="G15" s="45"/>
      <c r="H15" s="45">
        <v>25.951221820699999</v>
      </c>
      <c r="I15" s="45">
        <v>248.32572118889999</v>
      </c>
    </row>
    <row r="16" spans="1:11">
      <c r="B16" s="48"/>
      <c r="C16" s="49" t="s">
        <v>31</v>
      </c>
      <c r="D16" s="44" t="s">
        <v>14</v>
      </c>
      <c r="E16" s="45"/>
      <c r="F16" s="45"/>
      <c r="G16" s="45"/>
      <c r="H16" s="45">
        <v>1.5193614167</v>
      </c>
      <c r="I16" s="45">
        <v>181.2061006509</v>
      </c>
    </row>
    <row r="17" spans="1:10">
      <c r="B17" s="48"/>
      <c r="C17" s="49" t="s">
        <v>32</v>
      </c>
      <c r="D17" s="44" t="s">
        <v>14</v>
      </c>
      <c r="E17" s="45"/>
      <c r="F17" s="45"/>
      <c r="G17" s="45"/>
      <c r="H17" s="45">
        <v>0</v>
      </c>
      <c r="I17" s="45">
        <v>69.632897655999997</v>
      </c>
    </row>
    <row r="18" spans="1:10">
      <c r="B18" s="48"/>
      <c r="C18" s="49" t="s">
        <v>33</v>
      </c>
      <c r="D18" s="44" t="s">
        <v>14</v>
      </c>
      <c r="E18" s="45"/>
      <c r="F18" s="45"/>
      <c r="G18" s="45"/>
      <c r="H18" s="45">
        <v>0</v>
      </c>
      <c r="I18" s="45">
        <v>0.26895479700000002</v>
      </c>
    </row>
    <row r="19" spans="1:10">
      <c r="B19" s="50"/>
      <c r="C19" s="51" t="s">
        <v>34</v>
      </c>
      <c r="D19" s="39" t="s">
        <v>14</v>
      </c>
      <c r="E19" s="40"/>
      <c r="F19" s="40"/>
      <c r="G19" s="40"/>
      <c r="H19" s="40">
        <v>0</v>
      </c>
      <c r="I19" s="40">
        <v>1.1685378641999999</v>
      </c>
    </row>
    <row r="20" spans="1:10">
      <c r="A20" s="25"/>
      <c r="B20" s="4"/>
      <c r="C20" s="5"/>
      <c r="D20" s="8"/>
      <c r="E20" s="55"/>
      <c r="F20" s="55"/>
      <c r="G20" s="55"/>
      <c r="J20" s="26"/>
    </row>
    <row r="21" spans="1:10">
      <c r="A21" s="25"/>
      <c r="B21" s="55" t="s">
        <v>35</v>
      </c>
      <c r="C21" s="5"/>
      <c r="D21" s="8"/>
      <c r="E21" s="55"/>
      <c r="F21" s="55"/>
      <c r="G21" s="55"/>
      <c r="J21" s="26"/>
    </row>
    <row r="22" spans="1:10">
      <c r="A22" s="25"/>
      <c r="B22" s="32" t="s">
        <v>36</v>
      </c>
      <c r="C22" s="27"/>
      <c r="D22" s="28"/>
      <c r="E22" s="32"/>
      <c r="F22" s="32"/>
      <c r="G22" s="32"/>
      <c r="H22" s="29"/>
      <c r="I22" s="29"/>
      <c r="J22" s="26"/>
    </row>
    <row r="23" spans="1:10">
      <c r="B23" s="4"/>
      <c r="C23" s="5"/>
      <c r="D23" s="8"/>
      <c r="E23" s="55"/>
      <c r="F23" s="55"/>
      <c r="G23" s="55"/>
    </row>
    <row r="24" spans="1:10">
      <c r="B24" s="4"/>
      <c r="C24" s="5"/>
      <c r="D24" s="8"/>
      <c r="E24" s="55"/>
      <c r="F24" s="55"/>
      <c r="G24" s="55"/>
    </row>
    <row r="25" spans="1:10">
      <c r="B25" s="54" t="s">
        <v>37</v>
      </c>
      <c r="C25" s="5"/>
      <c r="D25" s="8"/>
      <c r="E25" s="55"/>
      <c r="F25" s="55"/>
      <c r="G25" s="55"/>
    </row>
    <row r="26" spans="1:10">
      <c r="B26" s="55" t="s">
        <v>38</v>
      </c>
      <c r="C26" s="5"/>
      <c r="D26" s="8"/>
      <c r="E26" s="55"/>
      <c r="F26" s="55"/>
      <c r="G26" s="55"/>
    </row>
    <row r="27" spans="1:10">
      <c r="B27" s="56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27" s="5"/>
      <c r="D27" s="8"/>
      <c r="E27" s="55"/>
      <c r="F27" s="55"/>
      <c r="G27" s="55"/>
    </row>
    <row r="28" spans="1:10">
      <c r="B28" s="55" t="str">
        <f>CONCATENATE(CHAR(169)," European Union / Copernicus Emergency Management Service")</f>
        <v>© European Union / Copernicus Emergency Management Service</v>
      </c>
      <c r="C28" s="5"/>
      <c r="D28" s="8"/>
      <c r="E28" s="55"/>
      <c r="F28" s="55"/>
      <c r="G28" s="55"/>
    </row>
    <row r="29" spans="1:10">
      <c r="B29" s="4"/>
      <c r="C29" s="5"/>
      <c r="D29" s="8"/>
      <c r="E29" s="55"/>
      <c r="F29" s="55"/>
      <c r="G29" s="55"/>
    </row>
    <row r="30" spans="1:10">
      <c r="B30" s="4"/>
      <c r="C30" s="5"/>
      <c r="D30" s="8"/>
      <c r="E30" s="55"/>
      <c r="F30" s="55"/>
      <c r="G30" s="55"/>
    </row>
    <row r="31" spans="1:10">
      <c r="B31" s="54" t="s">
        <v>39</v>
      </c>
      <c r="C31" s="5"/>
      <c r="D31" s="8"/>
      <c r="E31" s="55"/>
      <c r="F31" s="55"/>
      <c r="G31" s="55"/>
    </row>
    <row r="32" spans="1:10">
      <c r="B32" s="55" t="s">
        <v>40</v>
      </c>
      <c r="C32" s="5"/>
      <c r="D32" s="8"/>
      <c r="E32" s="55"/>
      <c r="F32" s="55"/>
      <c r="G32" s="55"/>
    </row>
    <row r="33" spans="1:45">
      <c r="B33" s="55" t="s">
        <v>41</v>
      </c>
      <c r="C33" s="6"/>
      <c r="D33" s="8"/>
      <c r="E33" s="55"/>
      <c r="F33" s="55"/>
      <c r="G33" s="55"/>
      <c r="H33" s="58" t="s">
        <v>42</v>
      </c>
    </row>
    <row r="34" spans="1:45">
      <c r="B34" s="55" t="s">
        <v>43</v>
      </c>
      <c r="C34" s="6"/>
      <c r="D34" s="8"/>
      <c r="E34" s="55"/>
      <c r="F34" s="55"/>
      <c r="G34" s="55"/>
    </row>
    <row r="35" spans="1:45">
      <c r="B35" s="55" t="s">
        <v>44</v>
      </c>
      <c r="C35" s="6"/>
      <c r="D35" s="8"/>
      <c r="E35" s="55"/>
      <c r="F35" s="55"/>
      <c r="G35" s="55"/>
    </row>
    <row r="36" spans="1:45">
      <c r="B36" s="4"/>
      <c r="C36" s="6"/>
      <c r="D36" s="8"/>
      <c r="E36" s="55"/>
      <c r="F36" s="55"/>
      <c r="G36" s="55"/>
    </row>
    <row r="37" spans="1:45">
      <c r="B37" s="4"/>
      <c r="C37" s="6"/>
      <c r="D37" s="8"/>
      <c r="E37" s="55"/>
      <c r="F37" s="55"/>
      <c r="G37" s="55"/>
    </row>
    <row r="38" spans="1:45">
      <c r="B38" s="54" t="s">
        <v>45</v>
      </c>
      <c r="C38" s="6"/>
      <c r="D38" s="8"/>
      <c r="E38" s="55"/>
      <c r="F38" s="55"/>
      <c r="G38" s="55"/>
    </row>
    <row r="39" spans="1:45">
      <c r="B39" s="55" t="s">
        <v>46</v>
      </c>
      <c r="C39" s="6"/>
      <c r="D39" s="8"/>
      <c r="E39" s="55"/>
      <c r="F39" s="55"/>
      <c r="G39" s="55"/>
    </row>
    <row r="40" spans="1:45">
      <c r="B40" s="55" t="s">
        <v>47</v>
      </c>
      <c r="C40" s="6"/>
      <c r="D40" s="8"/>
      <c r="E40" s="55"/>
      <c r="F40" s="55"/>
      <c r="G40" s="55"/>
    </row>
    <row r="41" spans="1:45">
      <c r="B41" s="4"/>
      <c r="C41" s="6"/>
      <c r="D41" s="8"/>
      <c r="E41" s="55"/>
      <c r="F41" s="55"/>
      <c r="G41" s="55"/>
    </row>
    <row r="42" spans="1:45">
      <c r="B42" s="4"/>
      <c r="C42" s="6"/>
      <c r="D42" s="8"/>
      <c r="E42" s="55"/>
      <c r="F42" s="55"/>
      <c r="G42" s="55"/>
    </row>
    <row r="43" spans="1:45">
      <c r="B43" s="54" t="s">
        <v>48</v>
      </c>
      <c r="C43" s="6"/>
      <c r="D43" s="8"/>
      <c r="E43" s="55"/>
      <c r="F43" s="55"/>
      <c r="G43" s="55"/>
    </row>
    <row r="44" spans="1:45">
      <c r="B44" s="55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44" s="6"/>
      <c r="D44" s="8"/>
      <c r="E44" s="55"/>
      <c r="F44" s="55"/>
      <c r="G44" s="55"/>
    </row>
    <row r="45" spans="1:45">
      <c r="B45" s="57"/>
      <c r="E45" s="55"/>
      <c r="F45" s="55"/>
      <c r="G45" s="55"/>
    </row>
    <row r="46" spans="1:45">
      <c r="B46" s="55" t="str">
        <f>CONCATENATE("Corine Land Cover (CLC) 2018, EuroBoundaryMap 2017 ",CHAR(169),"EuroGeographics.  ")</f>
        <v xml:space="preserve">Corine Land Cover (CLC) 2018, EuroBoundaryMap 2017 ©EuroGeographics.  </v>
      </c>
    </row>
    <row r="47" spans="1:45">
      <c r="B47" s="55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48" spans="1:45" s="70" customFormat="1">
      <c r="A48" s="67"/>
      <c r="B48" s="68" t="str">
        <f>CONCATENATE("Digital Elevation Model: COP-DEM-EEA-10-R product ",CHAR(169)," DLR e.V. (2014-2018) and ")</f>
        <v xml:space="preserve">Digital Elevation Model: COP-DEM-EEA-10-R product © DLR e.V. (2014-2018) and </v>
      </c>
      <c r="C48" s="69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</row>
    <row r="49" spans="1:45" s="70" customFormat="1">
      <c r="A49" s="67"/>
      <c r="B49" s="68" t="str">
        <f>CONCATENATE(CHAR(169)," Airbus Defence and Space GmbH (2020) provided under COPERNICUS by the European Union and ESA, all rights reserved.")</f>
        <v>© Airbus Defence and Space GmbH (2020) provided under COPERNICUS by the European Union and ESA, all rights reserved.</v>
      </c>
      <c r="C49" s="69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</row>
  </sheetData>
  <mergeCells count="3">
    <mergeCell ref="E5:G5"/>
    <mergeCell ref="E6:G6"/>
    <mergeCell ref="C4:D4"/>
  </mergeCells>
  <pageMargins left="0.7" right="0.7" top="0.75" bottom="0.75" header="0.3" footer="0.3"/>
  <pageSetup paperSize="9"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workbookViewId="0">
      <selection activeCell="F10" sqref="F10"/>
    </sheetView>
  </sheetViews>
  <sheetFormatPr baseColWidth="10" defaultColWidth="9.1328125" defaultRowHeight="14.25"/>
  <cols>
    <col min="1" max="8" width="15" style="2" customWidth="1"/>
  </cols>
  <sheetData>
    <row r="1" spans="1:10">
      <c r="A1" t="s">
        <v>49</v>
      </c>
    </row>
    <row r="3" spans="1:10" ht="52.5">
      <c r="A3" s="59" t="s">
        <v>50</v>
      </c>
      <c r="B3" s="59" t="s">
        <v>51</v>
      </c>
      <c r="C3" s="59" t="s">
        <v>52</v>
      </c>
      <c r="D3" s="59" t="s">
        <v>53</v>
      </c>
      <c r="E3" s="59" t="s">
        <v>54</v>
      </c>
      <c r="F3" s="59" t="s">
        <v>55</v>
      </c>
      <c r="G3" s="59" t="s">
        <v>56</v>
      </c>
      <c r="H3" s="59" t="s">
        <v>57</v>
      </c>
      <c r="I3" s="59" t="s">
        <v>58</v>
      </c>
      <c r="J3" s="59" t="s">
        <v>59</v>
      </c>
    </row>
    <row r="4" spans="1:10" ht="101.25">
      <c r="A4" s="60" t="s">
        <v>60</v>
      </c>
      <c r="B4" s="61" t="s">
        <v>61</v>
      </c>
      <c r="C4" s="61" t="s">
        <v>62</v>
      </c>
      <c r="D4" s="61" t="s">
        <v>63</v>
      </c>
      <c r="E4" s="61" t="s">
        <v>64</v>
      </c>
      <c r="F4" s="61" t="s">
        <v>65</v>
      </c>
      <c r="G4" s="61" t="s">
        <v>66</v>
      </c>
      <c r="H4" s="61" t="s">
        <v>66</v>
      </c>
      <c r="I4" s="61" t="s">
        <v>66</v>
      </c>
      <c r="J4" s="61" t="s">
        <v>67</v>
      </c>
    </row>
    <row r="5" spans="1:10">
      <c r="A5" s="62" t="s">
        <v>12</v>
      </c>
      <c r="B5" s="63">
        <v>1758</v>
      </c>
      <c r="C5" s="64">
        <v>1892</v>
      </c>
      <c r="D5" s="64">
        <v>1465</v>
      </c>
      <c r="E5" s="64">
        <v>2669</v>
      </c>
      <c r="F5" s="64">
        <v>2235</v>
      </c>
      <c r="G5" s="65">
        <v>1253</v>
      </c>
      <c r="H5" s="65">
        <v>858</v>
      </c>
      <c r="I5" s="65">
        <v>68.400000000000006</v>
      </c>
      <c r="J5" s="66" t="s">
        <v>68</v>
      </c>
    </row>
    <row r="6" spans="1:10">
      <c r="A6" s="62" t="s">
        <v>69</v>
      </c>
      <c r="B6" s="63">
        <v>42</v>
      </c>
      <c r="C6" s="64">
        <v>197</v>
      </c>
      <c r="D6" s="64">
        <v>30</v>
      </c>
      <c r="E6" s="64">
        <v>198</v>
      </c>
      <c r="F6" s="64">
        <v>159</v>
      </c>
      <c r="G6" s="65">
        <v>106</v>
      </c>
      <c r="H6" s="65">
        <v>85</v>
      </c>
      <c r="I6" s="65">
        <v>79.7</v>
      </c>
      <c r="J6" s="66" t="s">
        <v>68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H5"/>
  <sheetViews>
    <sheetView workbookViewId="0"/>
  </sheetViews>
  <sheetFormatPr baseColWidth="10" defaultColWidth="9.1328125" defaultRowHeight="14.2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6" width="12" style="2" customWidth="1"/>
    <col min="7" max="7" width="11" style="2" customWidth="1"/>
    <col min="8" max="8" width="6" style="2" customWidth="1"/>
  </cols>
  <sheetData>
    <row r="1" spans="1:8">
      <c r="B1" s="35" t="s">
        <v>5</v>
      </c>
    </row>
    <row r="2" spans="1:8">
      <c r="B2" s="35" t="s">
        <v>70</v>
      </c>
    </row>
    <row r="4" spans="1:8">
      <c r="A4" s="21" t="s">
        <v>71</v>
      </c>
      <c r="B4" s="21" t="s">
        <v>72</v>
      </c>
      <c r="C4" s="21" t="s">
        <v>73</v>
      </c>
      <c r="D4" s="21" t="s">
        <v>74</v>
      </c>
      <c r="E4" s="21" t="s">
        <v>75</v>
      </c>
      <c r="F4" s="21" t="s">
        <v>76</v>
      </c>
      <c r="G4" s="21" t="s">
        <v>77</v>
      </c>
      <c r="H4" s="21" t="s">
        <v>78</v>
      </c>
    </row>
    <row r="5" spans="1:8">
      <c r="A5" s="55">
        <v>0</v>
      </c>
      <c r="B5" s="55" t="s">
        <v>79</v>
      </c>
      <c r="C5" s="55" t="s">
        <v>80</v>
      </c>
      <c r="D5" s="55" t="s">
        <v>81</v>
      </c>
      <c r="E5" s="55" t="s">
        <v>13</v>
      </c>
      <c r="F5" s="55">
        <v>2</v>
      </c>
      <c r="G5" s="55">
        <v>10</v>
      </c>
      <c r="H5" s="55">
        <v>129.99332702800001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9"/>
  <sheetViews>
    <sheetView workbookViewId="0"/>
  </sheetViews>
  <sheetFormatPr baseColWidth="10" defaultColWidth="9.1328125" defaultRowHeight="14.2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1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5" t="s">
        <v>5</v>
      </c>
    </row>
    <row r="2" spans="1:12">
      <c r="B2" s="35" t="s">
        <v>82</v>
      </c>
    </row>
    <row r="4" spans="1:12">
      <c r="A4" s="21" t="s">
        <v>71</v>
      </c>
      <c r="B4" s="21" t="s">
        <v>83</v>
      </c>
      <c r="C4" s="21" t="s">
        <v>84</v>
      </c>
      <c r="D4" s="21" t="s">
        <v>85</v>
      </c>
      <c r="E4" s="21" t="s">
        <v>86</v>
      </c>
      <c r="F4" s="21" t="s">
        <v>87</v>
      </c>
      <c r="G4" s="21" t="s">
        <v>75</v>
      </c>
      <c r="H4" s="21" t="s">
        <v>76</v>
      </c>
      <c r="I4" s="21" t="s">
        <v>88</v>
      </c>
      <c r="J4" s="21" t="s">
        <v>89</v>
      </c>
      <c r="K4" s="21" t="s">
        <v>77</v>
      </c>
      <c r="L4" s="21" t="s">
        <v>78</v>
      </c>
    </row>
    <row r="5" spans="1:12">
      <c r="A5" s="55">
        <v>0</v>
      </c>
      <c r="B5" s="55">
        <v>12</v>
      </c>
      <c r="C5" s="55" t="s">
        <v>90</v>
      </c>
      <c r="D5" s="55">
        <v>1280</v>
      </c>
      <c r="E5" s="55" t="s">
        <v>19</v>
      </c>
      <c r="F5" s="55" t="s">
        <v>91</v>
      </c>
      <c r="G5" s="55" t="s">
        <v>92</v>
      </c>
      <c r="H5" s="55">
        <v>997</v>
      </c>
      <c r="I5" s="55">
        <v>994</v>
      </c>
      <c r="J5" s="55" t="s">
        <v>93</v>
      </c>
      <c r="K5" s="55">
        <v>3</v>
      </c>
      <c r="L5" s="55">
        <v>1.9126432045999999</v>
      </c>
    </row>
    <row r="6" spans="1:12">
      <c r="A6" s="55">
        <v>1</v>
      </c>
      <c r="B6" s="55">
        <v>11</v>
      </c>
      <c r="C6" s="55" t="s">
        <v>18</v>
      </c>
      <c r="D6" s="55">
        <v>997</v>
      </c>
      <c r="E6" s="55" t="s">
        <v>93</v>
      </c>
      <c r="F6" s="55" t="s">
        <v>9</v>
      </c>
      <c r="G6" s="55" t="s">
        <v>92</v>
      </c>
      <c r="H6" s="55">
        <v>2</v>
      </c>
      <c r="I6" s="55">
        <v>1</v>
      </c>
      <c r="J6" s="55" t="s">
        <v>93</v>
      </c>
      <c r="K6" s="55">
        <v>1</v>
      </c>
      <c r="L6" s="55">
        <v>0.45465220379999999</v>
      </c>
    </row>
    <row r="7" spans="1:12">
      <c r="A7" s="55">
        <v>2</v>
      </c>
      <c r="B7" s="55">
        <v>11</v>
      </c>
      <c r="C7" s="55" t="s">
        <v>18</v>
      </c>
      <c r="D7" s="55">
        <v>997</v>
      </c>
      <c r="E7" s="55" t="s">
        <v>93</v>
      </c>
      <c r="F7" s="55" t="s">
        <v>8</v>
      </c>
      <c r="G7" s="55" t="s">
        <v>92</v>
      </c>
      <c r="H7" s="55">
        <v>2</v>
      </c>
      <c r="I7" s="55">
        <v>1</v>
      </c>
      <c r="J7" s="55" t="s">
        <v>93</v>
      </c>
      <c r="K7" s="55">
        <v>2</v>
      </c>
      <c r="L7" s="55">
        <v>0.49485335130000002</v>
      </c>
    </row>
    <row r="8" spans="1:12">
      <c r="A8" s="55">
        <v>3</v>
      </c>
      <c r="B8" s="55">
        <v>11</v>
      </c>
      <c r="C8" s="55" t="s">
        <v>18</v>
      </c>
      <c r="D8" s="55">
        <v>997</v>
      </c>
      <c r="E8" s="55" t="s">
        <v>93</v>
      </c>
      <c r="F8" s="55" t="s">
        <v>91</v>
      </c>
      <c r="G8" s="55" t="s">
        <v>92</v>
      </c>
      <c r="H8" s="55">
        <v>997</v>
      </c>
      <c r="I8" s="55">
        <v>994</v>
      </c>
      <c r="J8" s="55" t="s">
        <v>93</v>
      </c>
      <c r="K8" s="55">
        <v>67</v>
      </c>
      <c r="L8" s="55">
        <v>30.042099439400001</v>
      </c>
    </row>
    <row r="9" spans="1:12">
      <c r="A9" s="55">
        <v>4</v>
      </c>
      <c r="B9" s="55">
        <v>11</v>
      </c>
      <c r="C9" s="55" t="s">
        <v>18</v>
      </c>
      <c r="D9" s="55">
        <v>997</v>
      </c>
      <c r="E9" s="55" t="s">
        <v>93</v>
      </c>
      <c r="F9" s="55" t="s">
        <v>94</v>
      </c>
      <c r="G9" s="55" t="s">
        <v>92</v>
      </c>
      <c r="H9" s="55">
        <v>2</v>
      </c>
      <c r="I9" s="55">
        <v>1</v>
      </c>
      <c r="J9" s="55" t="s">
        <v>93</v>
      </c>
      <c r="K9" s="55">
        <v>7</v>
      </c>
      <c r="L9" s="55">
        <v>2.4675560357999999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7"/>
  <sheetViews>
    <sheetView workbookViewId="0"/>
  </sheetViews>
  <sheetFormatPr baseColWidth="10" defaultColWidth="9.1328125" defaultRowHeight="14.25"/>
  <cols>
    <col min="1" max="1" width="5" style="2" customWidth="1"/>
    <col min="2" max="2" width="10" style="2" customWidth="1"/>
    <col min="3" max="3" width="23" style="2" customWidth="1"/>
    <col min="4" max="4" width="6" style="2" customWidth="1"/>
    <col min="5" max="5" width="16" style="2" customWidth="1"/>
    <col min="6" max="6" width="18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5" t="s">
        <v>5</v>
      </c>
    </row>
    <row r="2" spans="1:12">
      <c r="B2" s="35" t="s">
        <v>95</v>
      </c>
    </row>
    <row r="4" spans="1:12">
      <c r="A4" s="21" t="s">
        <v>71</v>
      </c>
      <c r="B4" s="21" t="s">
        <v>83</v>
      </c>
      <c r="C4" s="21" t="s">
        <v>84</v>
      </c>
      <c r="D4" s="21" t="s">
        <v>85</v>
      </c>
      <c r="E4" s="21" t="s">
        <v>86</v>
      </c>
      <c r="F4" s="21" t="s">
        <v>87</v>
      </c>
      <c r="G4" s="21" t="s">
        <v>75</v>
      </c>
      <c r="H4" s="21" t="s">
        <v>76</v>
      </c>
      <c r="I4" s="21" t="s">
        <v>88</v>
      </c>
      <c r="J4" s="21" t="s">
        <v>89</v>
      </c>
      <c r="K4" s="21" t="s">
        <v>77</v>
      </c>
      <c r="L4" s="21" t="s">
        <v>78</v>
      </c>
    </row>
    <row r="5" spans="1:12">
      <c r="A5" s="55">
        <v>0</v>
      </c>
      <c r="B5" s="55">
        <v>11</v>
      </c>
      <c r="C5" s="55" t="s">
        <v>18</v>
      </c>
      <c r="D5" s="55">
        <v>997</v>
      </c>
      <c r="E5" s="55" t="s">
        <v>93</v>
      </c>
      <c r="F5" s="55" t="s">
        <v>9</v>
      </c>
      <c r="G5" s="55" t="s">
        <v>92</v>
      </c>
      <c r="H5" s="55">
        <v>2</v>
      </c>
      <c r="I5" s="55">
        <v>1</v>
      </c>
      <c r="J5" s="55" t="s">
        <v>93</v>
      </c>
      <c r="K5" s="55">
        <v>1</v>
      </c>
      <c r="L5" s="55">
        <v>0.28462255440000001</v>
      </c>
    </row>
    <row r="6" spans="1:12">
      <c r="A6" s="55">
        <v>1</v>
      </c>
      <c r="B6" s="55">
        <v>11</v>
      </c>
      <c r="C6" s="55" t="s">
        <v>18</v>
      </c>
      <c r="D6" s="55">
        <v>997</v>
      </c>
      <c r="E6" s="55" t="s">
        <v>93</v>
      </c>
      <c r="F6" s="55" t="s">
        <v>8</v>
      </c>
      <c r="G6" s="55" t="s">
        <v>92</v>
      </c>
      <c r="H6" s="55">
        <v>2</v>
      </c>
      <c r="I6" s="55">
        <v>1</v>
      </c>
      <c r="J6" s="55" t="s">
        <v>93</v>
      </c>
      <c r="K6" s="55">
        <v>2</v>
      </c>
      <c r="L6" s="55">
        <v>0.4023812437</v>
      </c>
    </row>
    <row r="7" spans="1:12">
      <c r="A7" s="55">
        <v>2</v>
      </c>
      <c r="B7" s="55">
        <v>11</v>
      </c>
      <c r="C7" s="55" t="s">
        <v>18</v>
      </c>
      <c r="D7" s="55">
        <v>997</v>
      </c>
      <c r="E7" s="55" t="s">
        <v>93</v>
      </c>
      <c r="F7" s="55" t="s">
        <v>94</v>
      </c>
      <c r="G7" s="55" t="s">
        <v>92</v>
      </c>
      <c r="H7" s="55">
        <v>2</v>
      </c>
      <c r="I7" s="55">
        <v>1</v>
      </c>
      <c r="J7" s="55" t="s">
        <v>93</v>
      </c>
      <c r="K7" s="55">
        <v>7</v>
      </c>
      <c r="L7" s="55">
        <v>0.4202851641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7"/>
  <sheetViews>
    <sheetView workbookViewId="0"/>
  </sheetViews>
  <sheetFormatPr baseColWidth="10" defaultColWidth="9.1328125" defaultRowHeight="14.2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1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5" t="s">
        <v>5</v>
      </c>
    </row>
    <row r="2" spans="1:12">
      <c r="B2" s="35" t="s">
        <v>96</v>
      </c>
    </row>
    <row r="4" spans="1:12">
      <c r="A4" s="21" t="s">
        <v>71</v>
      </c>
      <c r="B4" s="21" t="s">
        <v>83</v>
      </c>
      <c r="C4" s="21" t="s">
        <v>84</v>
      </c>
      <c r="D4" s="21" t="s">
        <v>85</v>
      </c>
      <c r="E4" s="21" t="s">
        <v>86</v>
      </c>
      <c r="F4" s="21" t="s">
        <v>87</v>
      </c>
      <c r="G4" s="21" t="s">
        <v>75</v>
      </c>
      <c r="H4" s="21" t="s">
        <v>76</v>
      </c>
      <c r="I4" s="21" t="s">
        <v>88</v>
      </c>
      <c r="J4" s="21" t="s">
        <v>89</v>
      </c>
      <c r="K4" s="21" t="s">
        <v>77</v>
      </c>
      <c r="L4" s="21" t="s">
        <v>97</v>
      </c>
    </row>
    <row r="5" spans="1:12">
      <c r="A5" s="55">
        <v>0</v>
      </c>
      <c r="B5" s="55">
        <v>211</v>
      </c>
      <c r="C5" s="55" t="s">
        <v>98</v>
      </c>
      <c r="D5" s="55">
        <v>21121</v>
      </c>
      <c r="E5" s="55" t="s">
        <v>21</v>
      </c>
      <c r="F5" s="55" t="s">
        <v>91</v>
      </c>
      <c r="G5" s="55" t="s">
        <v>93</v>
      </c>
      <c r="H5" s="55">
        <v>997</v>
      </c>
      <c r="I5" s="55">
        <v>994</v>
      </c>
      <c r="J5" s="55" t="s">
        <v>93</v>
      </c>
      <c r="K5" s="55">
        <v>3</v>
      </c>
      <c r="L5" s="55">
        <v>0.78160257</v>
      </c>
    </row>
    <row r="6" spans="1:12">
      <c r="A6" s="55">
        <v>1</v>
      </c>
      <c r="B6" s="55">
        <v>211</v>
      </c>
      <c r="C6" s="55" t="s">
        <v>98</v>
      </c>
      <c r="D6" s="55">
        <v>21122</v>
      </c>
      <c r="E6" s="55" t="s">
        <v>23</v>
      </c>
      <c r="F6" s="55" t="s">
        <v>91</v>
      </c>
      <c r="G6" s="55" t="s">
        <v>93</v>
      </c>
      <c r="H6" s="55">
        <v>997</v>
      </c>
      <c r="I6" s="55">
        <v>994</v>
      </c>
      <c r="J6" s="55" t="s">
        <v>93</v>
      </c>
      <c r="K6" s="55">
        <v>228</v>
      </c>
      <c r="L6" s="55">
        <v>51.329171314</v>
      </c>
    </row>
    <row r="7" spans="1:12">
      <c r="A7" s="55">
        <v>2</v>
      </c>
      <c r="B7" s="55">
        <v>211</v>
      </c>
      <c r="C7" s="55" t="s">
        <v>98</v>
      </c>
      <c r="D7" s="55">
        <v>21124</v>
      </c>
      <c r="E7" s="55" t="s">
        <v>24</v>
      </c>
      <c r="F7" s="55" t="s">
        <v>91</v>
      </c>
      <c r="G7" s="55" t="s">
        <v>93</v>
      </c>
      <c r="H7" s="55">
        <v>997</v>
      </c>
      <c r="I7" s="55">
        <v>994</v>
      </c>
      <c r="J7" s="55" t="s">
        <v>93</v>
      </c>
      <c r="K7" s="55">
        <v>37</v>
      </c>
      <c r="L7" s="55">
        <v>13.6597958972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/>
  </sheetViews>
  <sheetFormatPr baseColWidth="10" defaultColWidth="9.1328125" defaultRowHeight="14.2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1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5" t="s">
        <v>5</v>
      </c>
    </row>
    <row r="2" spans="1:12">
      <c r="B2" s="35" t="s">
        <v>99</v>
      </c>
    </row>
    <row r="4" spans="1:12">
      <c r="A4" s="21" t="s">
        <v>71</v>
      </c>
      <c r="B4" s="21" t="s">
        <v>83</v>
      </c>
      <c r="C4" s="21" t="s">
        <v>84</v>
      </c>
      <c r="D4" s="21" t="s">
        <v>85</v>
      </c>
      <c r="E4" s="21" t="s">
        <v>86</v>
      </c>
      <c r="F4" s="21" t="s">
        <v>87</v>
      </c>
      <c r="G4" s="21" t="s">
        <v>75</v>
      </c>
      <c r="H4" s="21" t="s">
        <v>76</v>
      </c>
      <c r="I4" s="21" t="s">
        <v>88</v>
      </c>
      <c r="J4" s="21" t="s">
        <v>89</v>
      </c>
      <c r="K4" s="21" t="s">
        <v>77</v>
      </c>
      <c r="L4" s="21" t="s">
        <v>97</v>
      </c>
    </row>
    <row r="5" spans="1:12">
      <c r="A5" s="55">
        <v>0</v>
      </c>
      <c r="B5" s="55">
        <v>211</v>
      </c>
      <c r="C5" s="55" t="s">
        <v>98</v>
      </c>
      <c r="D5" s="55">
        <v>21122</v>
      </c>
      <c r="E5" s="55" t="s">
        <v>23</v>
      </c>
      <c r="F5" s="55" t="s">
        <v>91</v>
      </c>
      <c r="G5" s="55" t="s">
        <v>93</v>
      </c>
      <c r="H5" s="55">
        <v>997</v>
      </c>
      <c r="I5" s="55">
        <v>994</v>
      </c>
      <c r="J5" s="55" t="s">
        <v>93</v>
      </c>
      <c r="K5" s="55">
        <v>10</v>
      </c>
      <c r="L5" s="55">
        <v>1.4100025302999999</v>
      </c>
    </row>
    <row r="6" spans="1:12">
      <c r="A6" s="55">
        <v>1</v>
      </c>
      <c r="B6" s="55">
        <v>211</v>
      </c>
      <c r="C6" s="55" t="s">
        <v>98</v>
      </c>
      <c r="D6" s="55">
        <v>21124</v>
      </c>
      <c r="E6" s="55" t="s">
        <v>24</v>
      </c>
      <c r="F6" s="55" t="s">
        <v>91</v>
      </c>
      <c r="G6" s="55" t="s">
        <v>93</v>
      </c>
      <c r="H6" s="55">
        <v>997</v>
      </c>
      <c r="I6" s="55">
        <v>994</v>
      </c>
      <c r="J6" s="55" t="s">
        <v>93</v>
      </c>
      <c r="K6" s="55">
        <v>5</v>
      </c>
      <c r="L6" s="55">
        <v>0.55635854250000005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/>
  </sheetViews>
  <sheetFormatPr baseColWidth="10" defaultColWidth="9.1328125" defaultRowHeight="14.25"/>
  <cols>
    <col min="1" max="1" width="5" style="2" customWidth="1"/>
    <col min="2" max="2" width="10" style="2" customWidth="1"/>
    <col min="3" max="3" width="31" style="2" customWidth="1"/>
    <col min="4" max="4" width="6" style="2" customWidth="1"/>
    <col min="5" max="5" width="3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5" t="s">
        <v>5</v>
      </c>
    </row>
    <row r="2" spans="1:12">
      <c r="B2" s="35" t="s">
        <v>100</v>
      </c>
    </row>
    <row r="4" spans="1:12">
      <c r="A4" s="21" t="s">
        <v>71</v>
      </c>
      <c r="B4" s="21" t="s">
        <v>83</v>
      </c>
      <c r="C4" s="21" t="s">
        <v>84</v>
      </c>
      <c r="D4" s="21" t="s">
        <v>85</v>
      </c>
      <c r="E4" s="21" t="s">
        <v>86</v>
      </c>
      <c r="F4" s="21" t="s">
        <v>87</v>
      </c>
      <c r="G4" s="21" t="s">
        <v>75</v>
      </c>
      <c r="H4" s="21" t="s">
        <v>76</v>
      </c>
      <c r="I4" s="21" t="s">
        <v>88</v>
      </c>
      <c r="J4" s="21" t="s">
        <v>89</v>
      </c>
      <c r="K4" s="21" t="s">
        <v>77</v>
      </c>
      <c r="L4" s="21" t="s">
        <v>78</v>
      </c>
    </row>
    <row r="5" spans="1:12">
      <c r="A5" s="55">
        <v>0</v>
      </c>
      <c r="B5" s="55">
        <v>24</v>
      </c>
      <c r="C5" s="55" t="s">
        <v>101</v>
      </c>
      <c r="D5" s="55">
        <v>241</v>
      </c>
      <c r="E5" s="55" t="s">
        <v>26</v>
      </c>
      <c r="F5" s="55" t="s">
        <v>91</v>
      </c>
      <c r="G5" s="55" t="s">
        <v>93</v>
      </c>
      <c r="H5" s="55">
        <v>997</v>
      </c>
      <c r="I5" s="55">
        <v>994</v>
      </c>
      <c r="J5" s="55" t="s">
        <v>93</v>
      </c>
      <c r="K5" s="55">
        <v>11</v>
      </c>
      <c r="L5" s="55">
        <v>1.0311963544</v>
      </c>
    </row>
    <row r="6" spans="1:12">
      <c r="A6" s="55">
        <v>1</v>
      </c>
      <c r="B6" s="55">
        <v>24</v>
      </c>
      <c r="C6" s="55" t="s">
        <v>101</v>
      </c>
      <c r="D6" s="55">
        <v>241</v>
      </c>
      <c r="E6" s="55" t="s">
        <v>26</v>
      </c>
      <c r="F6" s="55" t="s">
        <v>94</v>
      </c>
      <c r="G6" s="55" t="s">
        <v>93</v>
      </c>
      <c r="H6" s="55">
        <v>2</v>
      </c>
      <c r="I6" s="55">
        <v>994</v>
      </c>
      <c r="J6" s="55" t="s">
        <v>93</v>
      </c>
      <c r="K6" s="55">
        <v>1</v>
      </c>
      <c r="L6" s="55">
        <v>0.64234255760000003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14</vt:i4>
      </vt:variant>
    </vt:vector>
  </HeadingPairs>
  <TitlesOfParts>
    <vt:vector size="14" baseType="lpstr">
      <vt:lpstr>Info_Grading</vt:lpstr>
      <vt:lpstr>Grading</vt:lpstr>
      <vt:lpstr>Pop_Statistics</vt:lpstr>
      <vt:lpstr>_observedEventA_v1_aoi</vt:lpstr>
      <vt:lpstr>_builtUpA_m_v1_aoi</vt:lpstr>
      <vt:lpstr>_builtUpA_m_v1_aff</vt:lpstr>
      <vt:lpstr>_transportationL_v1_aoi</vt:lpstr>
      <vt:lpstr>_transportationL_v1_aff</vt:lpstr>
      <vt:lpstr>_facilitiesA_m_v1_aoi</vt:lpstr>
      <vt:lpstr>_facilitiesA_m_v1_aff</vt:lpstr>
      <vt:lpstr>_facilitiesL_v1_aoi</vt:lpstr>
      <vt:lpstr>_facilitiesL_v1_aff</vt:lpstr>
      <vt:lpstr>_naturalLandUseA_m_v1_aoi</vt:lpstr>
      <vt:lpstr>_naturalLandUseA_m_v1_aff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Rapid Mapping Service</cp:lastModifiedBy>
  <cp:lastPrinted>2020-10-14T12:56:37Z</cp:lastPrinted>
  <dcterms:created xsi:type="dcterms:W3CDTF">2017-04-13T10:25:13Z</dcterms:created>
  <dcterms:modified xsi:type="dcterms:W3CDTF">2024-07-02T18:11:08Z</dcterms:modified>
</cp:coreProperties>
</file>