
<file path=[Content_Types].xml><?xml version="1.0" encoding="utf-8"?>
<Types xmlns="http://schemas.openxmlformats.org/package/2006/content-types">
  <Default Extension="jpeg" ContentType="image/jpeg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F:\Laura\evento809\03MAPS\output\EMSR809\AOI01\DEL_PRODUCT\FCT\EMSR809_AOI01_DEL_PRODUCT_v1\20250704_tabla_cip\"/>
    </mc:Choice>
  </mc:AlternateContent>
  <xr:revisionPtr revIDLastSave="0" documentId="13_ncr:1_{59B8AD24-C1EE-466C-A694-32AA59FCA6A9}" xr6:coauthVersionLast="47" xr6:coauthVersionMax="47" xr10:uidLastSave="{00000000-0000-0000-0000-000000000000}"/>
  <bookViews>
    <workbookView xWindow="-108" yWindow="-108" windowWidth="23256" windowHeight="12576" activeTab="1" xr2:uid="{00000000-000D-0000-FFFF-FFFF00000000}"/>
  </bookViews>
  <sheets>
    <sheet name="Info_Delineation" sheetId="1" r:id="rId1"/>
    <sheet name="Delineation" sheetId="2" r:id="rId2"/>
    <sheet name="Pop_Statistics" sheetId="3" r:id="rId3"/>
    <sheet name="_observedEventA_v1_aoi" sheetId="4" r:id="rId4"/>
    <sheet name="_builtUpA_v1_aoi" sheetId="5" r:id="rId5"/>
    <sheet name="_builtUpA_v1_aff" sheetId="6" r:id="rId6"/>
    <sheet name="_transportationL_v1_aoi" sheetId="7" r:id="rId7"/>
    <sheet name="_transportationL_v1_aff" sheetId="8" r:id="rId8"/>
    <sheet name="_facilitiesA_v1_aoi" sheetId="9" r:id="rId9"/>
    <sheet name="_facilitiesA_v1_aff" sheetId="10" r:id="rId10"/>
    <sheet name="_facilitiesL_v1_aoi" sheetId="11" r:id="rId11"/>
    <sheet name="_facilitiesL_v1_aff" sheetId="12" r:id="rId12"/>
    <sheet name="_naturalLandUseA_v1_aoi" sheetId="13" r:id="rId13"/>
    <sheet name="_naturalLandUseA_v1_aff" sheetId="14" r:id="rId14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4" i="3" l="1"/>
  <c r="B54" i="2"/>
  <c r="B51" i="2"/>
  <c r="B50" i="2"/>
  <c r="B34" i="2"/>
  <c r="B33" i="2"/>
</calcChain>
</file>

<file path=xl/sharedStrings.xml><?xml version="1.0" encoding="utf-8"?>
<sst xmlns="http://schemas.openxmlformats.org/spreadsheetml/2006/main" count="435" uniqueCount="128">
  <si>
    <t>Consequences Table - Delineation</t>
  </si>
  <si>
    <t xml:space="preserve">The tables provide summary figures specifically detailing the exposed population, assets, and land use within the Area of Interest (AOI). </t>
  </si>
  <si>
    <t>Additionally, it depicts the extent of the event and the number of affected assets within the event area.</t>
  </si>
  <si>
    <t xml:space="preserve"> - Each sheet displays figures for individual layers, differentiated according to the whole AOI (_aoi) and the affected area (_aff). </t>
  </si>
  <si>
    <t xml:space="preserve"> - In cases where no reference products were produced, the numbers of the entire AOI may be incomplete, as the features are directly derived from OSM and have not undergone further refinement.</t>
  </si>
  <si>
    <t>EMSR809 AOI: 01 Agia Fotia Delineation</t>
  </si>
  <si>
    <t>Consequences within the AOI</t>
  </si>
  <si>
    <t xml:space="preserve">Unit of measurement </t>
  </si>
  <si>
    <t>Affected</t>
  </si>
  <si>
    <t>Total in AOI</t>
  </si>
  <si>
    <t>Burnt area</t>
  </si>
  <si>
    <t>ha</t>
  </si>
  <si>
    <t>Estimated population</t>
  </si>
  <si>
    <t>Number of inhabitants</t>
  </si>
  <si>
    <t>Built-up</t>
  </si>
  <si>
    <t>Residential Buildings</t>
  </si>
  <si>
    <t>Office buildings</t>
  </si>
  <si>
    <t>Industrial buildings</t>
  </si>
  <si>
    <t>School, university and research buildings</t>
  </si>
  <si>
    <t>Cemetery</t>
  </si>
  <si>
    <t>Transportation</t>
  </si>
  <si>
    <t>Primary Road</t>
  </si>
  <si>
    <t>km</t>
  </si>
  <si>
    <t>Secondary Road</t>
  </si>
  <si>
    <t>Local Road</t>
  </si>
  <si>
    <t>Cart Track</t>
  </si>
  <si>
    <t>Facilities</t>
  </si>
  <si>
    <t>Breakwater</t>
  </si>
  <si>
    <t>Constructions for mining or extraction</t>
  </si>
  <si>
    <t>Power plant constructions</t>
  </si>
  <si>
    <t>Sport and recreation constructions</t>
  </si>
  <si>
    <t>Long-distance pipelines, communication and electricity lines</t>
  </si>
  <si>
    <t>Land use</t>
  </si>
  <si>
    <t>Shrub and/or herbaceous vegetation association</t>
  </si>
  <si>
    <t xml:space="preserve">Forests </t>
  </si>
  <si>
    <t xml:space="preserve">Permanent crops </t>
  </si>
  <si>
    <t xml:space="preserve">Heterogeneous agricultural areas </t>
  </si>
  <si>
    <t>Other</t>
  </si>
  <si>
    <t>Arable land</t>
  </si>
  <si>
    <t xml:space="preserve">Pastures </t>
  </si>
  <si>
    <t>Open spaces with little or no vegetation</t>
  </si>
  <si>
    <t>Disclaimer:</t>
  </si>
  <si>
    <t>Full disclaimer and other helpful information available in the online manual:</t>
  </si>
  <si>
    <t>Access to the portal</t>
  </si>
  <si>
    <t>Data Access:</t>
  </si>
  <si>
    <t xml:space="preserve">All data displayed on the map(s), as well as Land Use - Land Cover layer(s), </t>
  </si>
  <si>
    <t xml:space="preserve">are available in the Crisis Information Package and the Base Layer Package (for reference data). </t>
  </si>
  <si>
    <t>The table above is available in editable format in the Crisis Information Package.</t>
  </si>
  <si>
    <t>All products and data are also available for download on the portal.</t>
  </si>
  <si>
    <t>Estimated Population:</t>
  </si>
  <si>
    <t>Estimated population is based on Copernicus Global Human Settlement Layer (GHSL) dataset.</t>
  </si>
  <si>
    <t>Additional population datasets and analysis are available in the summary table.</t>
  </si>
  <si>
    <t>Data Sources:</t>
  </si>
  <si>
    <t>Inset Maps: Natural Earth 2023; HydroLAKES 2016 by HydroSHEDS;</t>
  </si>
  <si>
    <t>Digital Elevation Model:</t>
  </si>
  <si>
    <t>FABDEM (ForestAndBuildingsremovedCopernicusDEM) removes building and tree height biases from the Copernicus GLO 30</t>
  </si>
  <si>
    <t>Digital Elevation Model (DEM) (Airbus, 2020).</t>
  </si>
  <si>
    <t>AOI: 01 Agia Fotia</t>
  </si>
  <si>
    <t>Data Source</t>
  </si>
  <si>
    <t>GHS_POP_E2020_GLOBE_R2023A_4326_3ss_v1-0</t>
  </si>
  <si>
    <t>GPW_v4_Population_Count_Rev11_2020</t>
  </si>
  <si>
    <t>High_Resolution_Settlement_Layer_2020</t>
  </si>
  <si>
    <t>Landscan-Global-2022</t>
  </si>
  <si>
    <t>WorldPop_Constrained_UNadj_2020</t>
  </si>
  <si>
    <t>WorldPop_Unconstrained_UNadj_2020</t>
  </si>
  <si>
    <t>GEOSTAT_2021_v1-0</t>
  </si>
  <si>
    <t>Mean</t>
  </si>
  <si>
    <t>Stdev</t>
  </si>
  <si>
    <t>CV in %</t>
  </si>
  <si>
    <t>Reliability</t>
  </si>
  <si>
    <t>Citations</t>
  </si>
  <si>
    <t>GHS-POP R2023A - GHS population grid (2023). European Commission, Joint Research Centre (JRC)</t>
  </si>
  <si>
    <t>Center for International Earth Science Information Network - CIESIN</t>
  </si>
  <si>
    <t>Facebook Connectivity Lab and Center for International Earth Science Information Network - CIESIN - Columbia University. 2016.</t>
  </si>
  <si>
    <t>LandScan (2022), UT-Battelle, LLC, operator of Oak Ridge National Laboratory</t>
  </si>
  <si>
    <t>WorldPop, University of Southampton, UK.</t>
  </si>
  <si>
    <t>Eurostat, Population and Migration</t>
  </si>
  <si>
    <t>Indications of the differences between the population datasets.</t>
  </si>
  <si>
    <t>very good: &lt; 20%_x000D_
good: 21% - 40%_x000D_
moderate: 41% - 60%_x000D_
poor: 61% - 80%_x000D_
very poor: &gt; 80%</t>
  </si>
  <si>
    <t>very good</t>
  </si>
  <si>
    <t>Total Affected</t>
  </si>
  <si>
    <t>poor</t>
  </si>
  <si>
    <t>_observedEventA_v1_aoi</t>
  </si>
  <si>
    <t>OID</t>
  </si>
  <si>
    <t>event_desc</t>
  </si>
  <si>
    <t>event_type</t>
  </si>
  <si>
    <t>det_method</t>
  </si>
  <si>
    <t>notation</t>
  </si>
  <si>
    <t>dmg_src_id</t>
  </si>
  <si>
    <t>Frequency</t>
  </si>
  <si>
    <t>Area</t>
  </si>
  <si>
    <t>Forest Fire</t>
  </si>
  <si>
    <t>Wildfire</t>
  </si>
  <si>
    <t>Semi-automatic extraction</t>
  </si>
  <si>
    <t>_builtUpA_v1_aoi</t>
  </si>
  <si>
    <t>obj_type</t>
  </si>
  <si>
    <t>class</t>
  </si>
  <si>
    <t>info</t>
  </si>
  <si>
    <t>class_desc</t>
  </si>
  <si>
    <t>damage_gra</t>
  </si>
  <si>
    <t>or_src_id</t>
  </si>
  <si>
    <t>cd_value</t>
  </si>
  <si>
    <t>Not Applicable</t>
  </si>
  <si>
    <t>No visible damage</t>
  </si>
  <si>
    <t>Building block</t>
  </si>
  <si>
    <t>Non-residential Buildings</t>
  </si>
  <si>
    <t>_builtUpA_v1_aff</t>
  </si>
  <si>
    <t>_transportationL_v1_aoi</t>
  </si>
  <si>
    <t>Length</t>
  </si>
  <si>
    <t>Highways, Streets and Roads</t>
  </si>
  <si>
    <t>_transportationL_v1_aff</t>
  </si>
  <si>
    <t>_facilitiesA_v1_aoi</t>
  </si>
  <si>
    <t>Harbours, waterways, dams and other waterworks</t>
  </si>
  <si>
    <t>Complex Constructions on Industrial Sites</t>
  </si>
  <si>
    <t>Other Civil Engineering Works</t>
  </si>
  <si>
    <t>_facilitiesA_v1_aff</t>
  </si>
  <si>
    <t>_facilitiesL_v1_aoi</t>
  </si>
  <si>
    <t>Pipelines, Communication and Electricity Lines</t>
  </si>
  <si>
    <t>_facilitiesL_v1_aff</t>
  </si>
  <si>
    <t>_naturalLandUseA_v1_aoi</t>
  </si>
  <si>
    <t>Agricultural Areas</t>
  </si>
  <si>
    <t>Not Affected</t>
  </si>
  <si>
    <t>Permanent crops</t>
  </si>
  <si>
    <t>Pastures</t>
  </si>
  <si>
    <t>Heterogeneous agricultural areas</t>
  </si>
  <si>
    <t>Forests and Semi-natural Areas</t>
  </si>
  <si>
    <t>Forests</t>
  </si>
  <si>
    <t>_naturalLandUseA_v1_aff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</si>
</sst>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164" formatCode="0.0"/>
    <numFmt numFmtId="165" formatCode="[&lt;0.004]0;[&lt;0.05]0.00;#,###,##0.0"/>
    <numFmt numFmtId="166" formatCode="&quot;~&quot;\ ###,###"/>
    <numFmt numFmtId="167" formatCode="&quot;~&quot;\ ####"/>
  </numFmts>
  <fonts count="18">
    <font>
      <sz val="11"/>
      <color theme="1"/>
      <name val="Calibri"/>
      <family val="2"/>
      <scheme val="minor"/>
    </font>
    <font>
      <sz val="10"/>
      <name val="Arial"/>
      <family val="2"/>
    </font>
    <font>
      <sz val="11"/>
      <color indexed="8"/>
      <name val="Calibri"/>
      <family val="2"/>
      <charset val="1"/>
    </font>
    <font>
      <sz val="10"/>
      <name val="Arial Unicode MS"/>
      <family val="2"/>
    </font>
    <font>
      <sz val="10"/>
      <color indexed="8"/>
      <name val="Arial Unicode MS"/>
      <family val="2"/>
    </font>
    <font>
      <b/>
      <sz val="10"/>
      <color indexed="8"/>
      <name val="Arial Unicode MS"/>
      <family val="2"/>
    </font>
    <font>
      <sz val="10"/>
      <color theme="1"/>
      <name val="Arial Unicode MS"/>
      <family val="2"/>
    </font>
    <font>
      <sz val="11"/>
      <color theme="1"/>
      <name val="Arial"/>
      <family val="2"/>
    </font>
    <font>
      <b/>
      <sz val="16"/>
      <color rgb="FF000000"/>
      <name val="Arial"/>
      <family val="2"/>
    </font>
    <font>
      <b/>
      <sz val="10"/>
      <color indexed="8"/>
      <name val="Arial"/>
      <family val="2"/>
    </font>
    <font>
      <sz val="10"/>
      <color indexed="8"/>
      <name val="Arial"/>
      <family val="2"/>
    </font>
    <font>
      <sz val="10"/>
      <color theme="1"/>
      <name val="Arial"/>
      <family val="2"/>
    </font>
    <font>
      <sz val="12"/>
      <color theme="1"/>
      <name val="Arial"/>
      <family val="2"/>
    </font>
    <font>
      <sz val="10"/>
      <name val="Arial"/>
    </font>
    <font>
      <b/>
      <sz val="10"/>
      <name val="Arial"/>
    </font>
    <font>
      <b/>
      <sz val="10"/>
      <color rgb="FFFF9933"/>
      <name val="Arial"/>
    </font>
    <font>
      <sz val="10"/>
      <color rgb="FF0000EE"/>
      <name val="Arial"/>
    </font>
    <font>
      <sz val="8"/>
      <name val="Arial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59999389629810485"/>
        <bgColor indexed="64"/>
      </patternFill>
    </fill>
    <fill>
      <patternFill patternType="solid">
        <fgColor rgb="FFD9D9D9"/>
        <bgColor rgb="FFD9D9D9"/>
      </patternFill>
    </fill>
    <fill>
      <patternFill patternType="solid">
        <fgColor rgb="FF00FFFF"/>
        <bgColor rgb="FF00FFFF"/>
      </patternFill>
    </fill>
    <fill>
      <patternFill patternType="solid">
        <fgColor rgb="FF00CC99"/>
        <bgColor rgb="FF00CC99"/>
      </patternFill>
    </fill>
    <fill>
      <patternFill patternType="solid">
        <fgColor rgb="FF00FF00"/>
        <bgColor rgb="FF00FF00"/>
      </patternFill>
    </fill>
    <fill>
      <patternFill patternType="solid">
        <fgColor rgb="FFFFCC66"/>
        <bgColor rgb="FFFFCC66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</borders>
  <cellStyleXfs count="4">
    <xf numFmtId="0" fontId="0" fillId="0" borderId="0"/>
    <xf numFmtId="0" fontId="2" fillId="0" borderId="0"/>
    <xf numFmtId="0" fontId="1" fillId="0" borderId="0"/>
    <xf numFmtId="0" fontId="1" fillId="0" borderId="0"/>
  </cellStyleXfs>
  <cellXfs count="76">
    <xf numFmtId="0" fontId="0" fillId="0" borderId="0" xfId="0"/>
    <xf numFmtId="0" fontId="0" fillId="2" borderId="0" xfId="0" applyFill="1"/>
    <xf numFmtId="0" fontId="6" fillId="0" borderId="0" xfId="0" applyFont="1"/>
    <xf numFmtId="0" fontId="4" fillId="0" borderId="0" xfId="0" applyFont="1" applyAlignment="1">
      <alignment vertical="center" wrapText="1"/>
    </xf>
    <xf numFmtId="164" fontId="4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vertical="top" wrapText="1"/>
    </xf>
    <xf numFmtId="1" fontId="3" fillId="0" borderId="0" xfId="0" applyNumberFormat="1" applyFont="1" applyAlignment="1">
      <alignment horizontal="center" vertical="center" wrapText="1"/>
    </xf>
    <xf numFmtId="0" fontId="4" fillId="0" borderId="0" xfId="0" applyFont="1" applyAlignment="1">
      <alignment horizontal="right" vertical="center" wrapText="1"/>
    </xf>
    <xf numFmtId="0" fontId="3" fillId="0" borderId="0" xfId="0" applyFont="1"/>
    <xf numFmtId="164" fontId="3" fillId="0" borderId="0" xfId="0" applyNumberFormat="1" applyFont="1" applyAlignment="1">
      <alignment horizontal="center" vertical="center" wrapText="1"/>
    </xf>
    <xf numFmtId="164" fontId="6" fillId="0" borderId="0" xfId="0" applyNumberFormat="1" applyFont="1" applyAlignment="1">
      <alignment horizontal="center"/>
    </xf>
    <xf numFmtId="164" fontId="0" fillId="0" borderId="0" xfId="0" applyNumberFormat="1"/>
    <xf numFmtId="0" fontId="0" fillId="0" borderId="0" xfId="0" applyAlignment="1">
      <alignment horizontal="right" vertical="center"/>
    </xf>
    <xf numFmtId="0" fontId="5" fillId="0" borderId="0" xfId="0" applyFont="1" applyAlignment="1">
      <alignment vertical="center" wrapText="1"/>
    </xf>
    <xf numFmtId="0" fontId="3" fillId="0" borderId="0" xfId="0" applyFont="1" applyAlignment="1">
      <alignment vertical="center"/>
    </xf>
    <xf numFmtId="0" fontId="3" fillId="0" borderId="0" xfId="0" applyFont="1" applyAlignment="1">
      <alignment horizontal="left" vertical="center"/>
    </xf>
    <xf numFmtId="0" fontId="6" fillId="0" borderId="0" xfId="0" applyFont="1" applyAlignment="1">
      <alignment vertical="center"/>
    </xf>
    <xf numFmtId="0" fontId="0" fillId="0" borderId="0" xfId="0" applyAlignment="1">
      <alignment vertical="center"/>
    </xf>
    <xf numFmtId="0" fontId="9" fillId="0" borderId="2" xfId="0" applyFont="1" applyBorder="1" applyAlignment="1">
      <alignment vertical="center"/>
    </xf>
    <xf numFmtId="0" fontId="9" fillId="0" borderId="4" xfId="0" applyFont="1" applyBorder="1" applyAlignment="1">
      <alignment vertical="center"/>
    </xf>
    <xf numFmtId="0" fontId="9" fillId="0" borderId="3" xfId="0" applyFont="1" applyBorder="1" applyAlignment="1">
      <alignment vertical="center"/>
    </xf>
    <xf numFmtId="0" fontId="10" fillId="0" borderId="1" xfId="0" applyFont="1" applyBorder="1" applyAlignment="1">
      <alignment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0" fontId="7" fillId="3" borderId="0" xfId="0" applyFont="1" applyFill="1"/>
    <xf numFmtId="0" fontId="8" fillId="3" borderId="0" xfId="0" applyFont="1" applyFill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2" fillId="3" borderId="0" xfId="0" applyFont="1" applyFill="1"/>
    <xf numFmtId="0" fontId="12" fillId="3" borderId="0" xfId="0" applyFont="1" applyFill="1" applyAlignment="1">
      <alignment wrapText="1"/>
    </xf>
    <xf numFmtId="0" fontId="13" fillId="0" borderId="0" xfId="0" applyFont="1"/>
    <xf numFmtId="0" fontId="14" fillId="0" borderId="0" xfId="0" applyFont="1"/>
    <xf numFmtId="0" fontId="13" fillId="0" borderId="5" xfId="0" applyFont="1" applyBorder="1"/>
    <xf numFmtId="0" fontId="13" fillId="0" borderId="5" xfId="0" applyFont="1" applyBorder="1" applyAlignment="1">
      <alignment horizontal="right" vertical="center"/>
    </xf>
    <xf numFmtId="165" fontId="13" fillId="0" borderId="5" xfId="0" applyNumberFormat="1" applyFont="1" applyBorder="1" applyAlignment="1">
      <alignment horizontal="center" vertical="center"/>
    </xf>
    <xf numFmtId="0" fontId="10" fillId="0" borderId="6" xfId="0" applyFont="1" applyBorder="1" applyAlignment="1">
      <alignment vertical="top" wrapText="1"/>
    </xf>
    <xf numFmtId="0" fontId="10" fillId="0" borderId="6" xfId="0" applyFont="1" applyBorder="1" applyAlignment="1">
      <alignment horizontal="right" vertical="center" wrapText="1"/>
    </xf>
    <xf numFmtId="165" fontId="13" fillId="0" borderId="0" xfId="0" applyNumberFormat="1" applyFont="1" applyAlignment="1">
      <alignment horizontal="left" vertical="center"/>
    </xf>
    <xf numFmtId="165" fontId="13" fillId="0" borderId="0" xfId="0" applyNumberFormat="1" applyFont="1"/>
    <xf numFmtId="0" fontId="10" fillId="0" borderId="5" xfId="0" applyFont="1" applyBorder="1" applyAlignment="1">
      <alignment vertical="center" wrapText="1"/>
    </xf>
    <xf numFmtId="0" fontId="10" fillId="0" borderId="5" xfId="0" applyFont="1" applyBorder="1" applyAlignment="1">
      <alignment horizontal="right" vertical="center" wrapText="1"/>
    </xf>
    <xf numFmtId="0" fontId="10" fillId="0" borderId="6" xfId="0" applyFont="1" applyBorder="1" applyAlignment="1">
      <alignment vertical="center" wrapText="1"/>
    </xf>
    <xf numFmtId="165" fontId="13" fillId="0" borderId="6" xfId="0" applyNumberFormat="1" applyFont="1" applyBorder="1" applyAlignment="1">
      <alignment horizontal="center" vertical="center" wrapText="1"/>
    </xf>
    <xf numFmtId="0" fontId="10" fillId="0" borderId="7" xfId="0" applyFont="1" applyBorder="1" applyAlignment="1">
      <alignment vertical="top" wrapText="1"/>
    </xf>
    <xf numFmtId="0" fontId="1" fillId="0" borderId="7" xfId="0" applyFont="1" applyBorder="1" applyAlignment="1">
      <alignment vertical="center"/>
    </xf>
    <xf numFmtId="0" fontId="10" fillId="0" borderId="7" xfId="0" applyFont="1" applyBorder="1" applyAlignment="1">
      <alignment horizontal="right" vertical="center" wrapText="1"/>
    </xf>
    <xf numFmtId="165" fontId="13" fillId="0" borderId="7" xfId="0" applyNumberFormat="1" applyFont="1" applyBorder="1" applyAlignment="1">
      <alignment horizontal="center" vertical="center" wrapText="1"/>
    </xf>
    <xf numFmtId="0" fontId="10" fillId="0" borderId="8" xfId="0" applyFont="1" applyBorder="1" applyAlignment="1">
      <alignment vertical="top" wrapText="1"/>
    </xf>
    <xf numFmtId="0" fontId="1" fillId="0" borderId="8" xfId="0" applyFont="1" applyBorder="1" applyAlignment="1">
      <alignment vertical="center"/>
    </xf>
    <xf numFmtId="0" fontId="10" fillId="0" borderId="8" xfId="0" applyFont="1" applyBorder="1" applyAlignment="1">
      <alignment horizontal="right" vertical="center" wrapText="1"/>
    </xf>
    <xf numFmtId="165" fontId="13" fillId="0" borderId="8" xfId="0" applyNumberFormat="1" applyFont="1" applyBorder="1" applyAlignment="1">
      <alignment horizontal="center" vertical="center" wrapText="1"/>
    </xf>
    <xf numFmtId="0" fontId="1" fillId="0" borderId="6" xfId="0" applyFont="1" applyBorder="1" applyAlignment="1">
      <alignment vertical="center"/>
    </xf>
    <xf numFmtId="0" fontId="10" fillId="0" borderId="6" xfId="0" applyFont="1" applyBorder="1"/>
    <xf numFmtId="0" fontId="11" fillId="0" borderId="6" xfId="0" applyFont="1" applyBorder="1" applyAlignment="1">
      <alignment vertical="center"/>
    </xf>
    <xf numFmtId="165" fontId="13" fillId="0" borderId="6" xfId="0" applyNumberFormat="1" applyFont="1" applyBorder="1" applyAlignment="1">
      <alignment horizontal="center" vertical="center"/>
    </xf>
    <xf numFmtId="0" fontId="0" fillId="0" borderId="7" xfId="0" applyBorder="1"/>
    <xf numFmtId="0" fontId="11" fillId="0" borderId="7" xfId="0" applyFont="1" applyBorder="1" applyAlignment="1">
      <alignment vertical="center"/>
    </xf>
    <xf numFmtId="165" fontId="13" fillId="0" borderId="7" xfId="0" applyNumberFormat="1" applyFont="1" applyBorder="1" applyAlignment="1">
      <alignment horizontal="center" vertical="center"/>
    </xf>
    <xf numFmtId="0" fontId="0" fillId="0" borderId="8" xfId="0" applyBorder="1"/>
    <xf numFmtId="0" fontId="11" fillId="0" borderId="8" xfId="0" applyFont="1" applyBorder="1" applyAlignment="1">
      <alignment vertical="center"/>
    </xf>
    <xf numFmtId="165" fontId="13" fillId="0" borderId="8" xfId="0" applyNumberFormat="1" applyFont="1" applyBorder="1" applyAlignment="1">
      <alignment horizontal="center" vertical="center"/>
    </xf>
    <xf numFmtId="166" fontId="13" fillId="0" borderId="5" xfId="0" applyNumberFormat="1" applyFont="1" applyBorder="1" applyAlignment="1">
      <alignment horizontal="center" vertical="center"/>
    </xf>
    <xf numFmtId="167" fontId="13" fillId="0" borderId="5" xfId="0" applyNumberFormat="1" applyFont="1" applyBorder="1" applyAlignment="1">
      <alignment horizontal="center" vertical="center"/>
    </xf>
    <xf numFmtId="0" fontId="15" fillId="0" borderId="0" xfId="0" applyFont="1"/>
    <xf numFmtId="0" fontId="16" fillId="0" borderId="0" xfId="0" applyFont="1"/>
    <xf numFmtId="0" fontId="13" fillId="0" borderId="0" xfId="0" applyFont="1" applyAlignment="1">
      <alignment horizontal="left" vertical="center"/>
    </xf>
    <xf numFmtId="0" fontId="14" fillId="4" borderId="5" xfId="0" applyFont="1" applyFill="1" applyBorder="1" applyAlignment="1">
      <alignment horizontal="left" vertical="center" wrapText="1"/>
    </xf>
    <xf numFmtId="0" fontId="14" fillId="0" borderId="5" xfId="0" applyFont="1" applyBorder="1" applyAlignment="1">
      <alignment horizontal="left" vertical="center" wrapText="1"/>
    </xf>
    <xf numFmtId="0" fontId="17" fillId="0" borderId="5" xfId="0" applyFont="1" applyBorder="1" applyAlignment="1">
      <alignment horizontal="left" vertical="center" wrapText="1"/>
    </xf>
    <xf numFmtId="0" fontId="14" fillId="0" borderId="5" xfId="0" applyFont="1" applyBorder="1"/>
    <xf numFmtId="0" fontId="0" fillId="5" borderId="5" xfId="0" applyFill="1" applyBorder="1"/>
    <xf numFmtId="0" fontId="0" fillId="0" borderId="5" xfId="0" applyBorder="1"/>
    <xf numFmtId="0" fontId="0" fillId="6" borderId="5" xfId="0" applyFill="1" applyBorder="1"/>
    <xf numFmtId="0" fontId="0" fillId="7" borderId="5" xfId="0" applyFill="1" applyBorder="1"/>
    <xf numFmtId="0" fontId="0" fillId="8" borderId="5" xfId="0" applyFill="1" applyBorder="1"/>
    <xf numFmtId="0" fontId="10" fillId="0" borderId="1" xfId="0" applyFont="1" applyBorder="1" applyAlignment="1">
      <alignment horizontal="right" vertical="center" wrapText="1"/>
    </xf>
    <xf numFmtId="0" fontId="0" fillId="0" borderId="3" xfId="0" applyBorder="1"/>
    <xf numFmtId="0" fontId="1" fillId="0" borderId="0" xfId="0" applyFont="1"/>
  </cellXfs>
  <cellStyles count="4">
    <cellStyle name="Excel Built-in Normal" xfId="1" xr:uid="{00000000-0005-0000-0000-000001000000}"/>
    <cellStyle name="Normal" xfId="0" builtinId="0"/>
    <cellStyle name="Normale 2" xfId="2" xr:uid="{00000000-0005-0000-0000-000002000000}"/>
    <cellStyle name="Normale 3" xfId="3" xr:uid="{00000000-0005-0000-0000-000003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6" Type="http://schemas.openxmlformats.org/officeDocument/2006/relationships/styles" Target="styles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theme" Target="theme/theme1.xml"/><Relationship Id="rId10" Type="http://schemas.openxmlformats.org/officeDocument/2006/relationships/worksheet" Target="worksheets/sheet10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image" Target="../media/image3.jpeg"/><Relationship Id="rId2" Type="http://schemas.openxmlformats.org/officeDocument/2006/relationships/image" Target="../media/image2.png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4</xdr:col>
      <xdr:colOff>0</xdr:colOff>
      <xdr:row>34</xdr:row>
      <xdr:rowOff>0</xdr:rowOff>
    </xdr:from>
    <xdr:ext cx="1695450" cy="1714500"/>
    <xdr:pic>
      <xdr:nvPicPr>
        <xdr:cNvPr id="2" name="Image 1" descr="Picture">
          <a:extLst>
            <a:ext uri="{FF2B5EF4-FFF2-40B4-BE49-F238E27FC236}">
              <a16:creationId xmlns:a16="http://schemas.microsoft.com/office/drawing/2014/main" id="{00000000-0008-0000-0100-000002000000}"/>
            </a:ext>
          </a:extLst>
        </xdr:cNvPr>
        <xdr:cNvPicPr/>
      </xdr:nvPicPr>
      <xdr:blipFill>
        <a:blip xmlns:r="http://schemas.openxmlformats.org/officeDocument/2006/relationships" r:embed="rId1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1</xdr:col>
      <xdr:colOff>0</xdr:colOff>
      <xdr:row>60</xdr:row>
      <xdr:rowOff>0</xdr:rowOff>
    </xdr:from>
    <xdr:ext cx="2381250" cy="457200"/>
    <xdr:pic>
      <xdr:nvPicPr>
        <xdr:cNvPr id="3" name="Image 2" descr="Picture">
          <a:extLst>
            <a:ext uri="{FF2B5EF4-FFF2-40B4-BE49-F238E27FC236}">
              <a16:creationId xmlns:a16="http://schemas.microsoft.com/office/drawing/2014/main" id="{00000000-0008-0000-0100-000003000000}"/>
            </a:ext>
          </a:extLst>
        </xdr:cNvPr>
        <xdr:cNvPicPr/>
      </xdr:nvPicPr>
      <xdr:blipFill>
        <a:blip xmlns:r="http://schemas.openxmlformats.org/officeDocument/2006/relationships" r:embed="rId2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  <xdr:oneCellAnchor>
    <xdr:from>
      <xdr:col>4</xdr:col>
      <xdr:colOff>0</xdr:colOff>
      <xdr:row>59</xdr:row>
      <xdr:rowOff>0</xdr:rowOff>
    </xdr:from>
    <xdr:ext cx="1533525" cy="619125"/>
    <xdr:pic>
      <xdr:nvPicPr>
        <xdr:cNvPr id="4" name="Image 3" descr="Picture">
          <a:extLst>
            <a:ext uri="{FF2B5EF4-FFF2-40B4-BE49-F238E27FC236}">
              <a16:creationId xmlns:a16="http://schemas.microsoft.com/office/drawing/2014/main" id="{00000000-0008-0000-0100-000004000000}"/>
            </a:ext>
          </a:extLst>
        </xdr:cNvPr>
        <xdr:cNvPicPr/>
      </xdr:nvPicPr>
      <xdr:blipFill>
        <a:blip xmlns:r="http://schemas.openxmlformats.org/officeDocument/2006/relationships" r:embed="rId3" cstate="print"/>
        <a:stretch>
          <a:fillRect/>
        </a:stretch>
      </xdr:blipFill>
      <xdr:spPr>
        <a:prstGeom prst="rect">
          <a:avLst/>
        </a:prstGeom>
        <a:ln>
          <a:prstDash val="solid"/>
        </a:ln>
      </xdr:spPr>
    </xdr:pic>
    <xdr:clientData/>
  </xdr:one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B1:B9"/>
  <sheetViews>
    <sheetView workbookViewId="0"/>
  </sheetViews>
  <sheetFormatPr baseColWidth="10" defaultColWidth="11.44140625" defaultRowHeight="14.4"/>
  <cols>
    <col min="2" max="2" width="154.6640625" bestFit="1" customWidth="1"/>
  </cols>
  <sheetData>
    <row r="1" spans="2:2">
      <c r="B1" s="23"/>
    </row>
    <row r="2" spans="2:2" ht="20.25" customHeight="1">
      <c r="B2" s="24" t="s">
        <v>0</v>
      </c>
    </row>
    <row r="3" spans="2:2">
      <c r="B3" s="23"/>
    </row>
    <row r="4" spans="2:2" ht="15.75" customHeight="1">
      <c r="B4" s="26" t="s">
        <v>1</v>
      </c>
    </row>
    <row r="5" spans="2:2" ht="15.75" customHeight="1">
      <c r="B5" s="26" t="s">
        <v>2</v>
      </c>
    </row>
    <row r="6" spans="2:2" ht="15.75" customHeight="1">
      <c r="B6" s="26"/>
    </row>
    <row r="7" spans="2:2" ht="15.75" customHeight="1">
      <c r="B7" s="26" t="s">
        <v>3</v>
      </c>
    </row>
    <row r="8" spans="2:2" ht="15.75" customHeight="1">
      <c r="B8" s="26"/>
    </row>
    <row r="9" spans="2:2" ht="30.75" customHeight="1">
      <c r="B9" s="27" t="s">
        <v>4</v>
      </c>
    </row>
  </sheetData>
  <pageMargins left="0.7" right="0.7" top="0.78740157499999996" bottom="0.78740157499999996" header="0.3" footer="0.3"/>
  <pageSetup paperSize="9" orientation="portrait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dimension ref="A1:L5"/>
  <sheetViews>
    <sheetView workbookViewId="0"/>
  </sheetViews>
  <sheetFormatPr baseColWidth="10" defaultColWidth="8.88671875"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5</v>
      </c>
    </row>
    <row r="2" spans="1:12">
      <c r="B2" s="36" t="s">
        <v>115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28">
        <v>0</v>
      </c>
      <c r="B5" s="28">
        <v>24</v>
      </c>
      <c r="C5" s="28" t="s">
        <v>114</v>
      </c>
      <c r="D5" s="28">
        <v>241</v>
      </c>
      <c r="E5" s="28" t="s">
        <v>30</v>
      </c>
      <c r="F5" s="28" t="s">
        <v>103</v>
      </c>
      <c r="G5" s="28" t="s">
        <v>102</v>
      </c>
      <c r="H5" s="28">
        <v>997</v>
      </c>
      <c r="I5" s="28">
        <v>994</v>
      </c>
      <c r="J5" s="28" t="s">
        <v>102</v>
      </c>
      <c r="K5" s="28">
        <v>1</v>
      </c>
      <c r="L5" s="28">
        <v>2.1665655999999998E-3</v>
      </c>
    </row>
  </sheetData>
  <pageMargins left="0.75" right="0.75" top="1" bottom="1" header="0.5" footer="0.5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L5"/>
  <sheetViews>
    <sheetView workbookViewId="0"/>
  </sheetViews>
  <sheetFormatPr baseColWidth="10" defaultColWidth="8.88671875"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5</v>
      </c>
    </row>
    <row r="2" spans="1:12">
      <c r="B2" s="36" t="s">
        <v>116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108</v>
      </c>
    </row>
    <row r="5" spans="1:12">
      <c r="A5" s="28">
        <v>0</v>
      </c>
      <c r="B5" s="28">
        <v>22</v>
      </c>
      <c r="C5" s="28" t="s">
        <v>117</v>
      </c>
      <c r="D5" s="28">
        <v>221</v>
      </c>
      <c r="E5" s="28" t="s">
        <v>31</v>
      </c>
      <c r="F5" s="28" t="s">
        <v>103</v>
      </c>
      <c r="G5" s="28" t="s">
        <v>102</v>
      </c>
      <c r="H5" s="28">
        <v>997</v>
      </c>
      <c r="I5" s="28">
        <v>994</v>
      </c>
      <c r="J5" s="28" t="s">
        <v>102</v>
      </c>
      <c r="K5" s="28">
        <v>4</v>
      </c>
      <c r="L5" s="28">
        <v>42.896760912799998</v>
      </c>
    </row>
  </sheetData>
  <pageMargins left="0.75" right="0.75" top="1" bottom="1" header="0.5" footer="0.5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dimension ref="A1:L5"/>
  <sheetViews>
    <sheetView workbookViewId="0"/>
  </sheetViews>
  <sheetFormatPr baseColWidth="10" defaultColWidth="8.88671875"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5</v>
      </c>
    </row>
    <row r="2" spans="1:12">
      <c r="B2" s="36" t="s">
        <v>118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108</v>
      </c>
    </row>
    <row r="5" spans="1:12">
      <c r="A5" s="28">
        <v>0</v>
      </c>
      <c r="B5" s="28">
        <v>22</v>
      </c>
      <c r="C5" s="28" t="s">
        <v>117</v>
      </c>
      <c r="D5" s="28">
        <v>221</v>
      </c>
      <c r="E5" s="28" t="s">
        <v>31</v>
      </c>
      <c r="F5" s="28" t="s">
        <v>103</v>
      </c>
      <c r="G5" s="28" t="s">
        <v>102</v>
      </c>
      <c r="H5" s="28">
        <v>997</v>
      </c>
      <c r="I5" s="28">
        <v>994</v>
      </c>
      <c r="J5" s="28" t="s">
        <v>102</v>
      </c>
      <c r="K5" s="28">
        <v>2</v>
      </c>
      <c r="L5" s="28">
        <v>2.0490669001000001</v>
      </c>
    </row>
  </sheetData>
  <pageMargins left="0.75" right="0.75" top="1" bottom="1" header="0.5" footer="0.5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dimension ref="A1:L12"/>
  <sheetViews>
    <sheetView workbookViewId="0"/>
  </sheetViews>
  <sheetFormatPr baseColWidth="10" defaultColWidth="8.88671875"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5</v>
      </c>
    </row>
    <row r="2" spans="1:12">
      <c r="B2" s="36" t="s">
        <v>119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28">
        <v>0</v>
      </c>
      <c r="B5" s="28">
        <v>2</v>
      </c>
      <c r="C5" s="28" t="s">
        <v>120</v>
      </c>
      <c r="D5" s="28">
        <v>21</v>
      </c>
      <c r="E5" s="28" t="s">
        <v>38</v>
      </c>
      <c r="F5" s="28" t="s">
        <v>121</v>
      </c>
      <c r="G5" s="28" t="s">
        <v>102</v>
      </c>
      <c r="H5" s="28">
        <v>997</v>
      </c>
      <c r="I5" s="28">
        <v>992</v>
      </c>
      <c r="J5" s="28" t="s">
        <v>102</v>
      </c>
      <c r="K5" s="28">
        <v>5</v>
      </c>
      <c r="L5" s="28">
        <v>181.90874614200001</v>
      </c>
    </row>
    <row r="6" spans="1:12">
      <c r="A6" s="28">
        <v>1</v>
      </c>
      <c r="B6" s="28">
        <v>2</v>
      </c>
      <c r="C6" s="28" t="s">
        <v>120</v>
      </c>
      <c r="D6" s="28">
        <v>22</v>
      </c>
      <c r="E6" s="28" t="s">
        <v>122</v>
      </c>
      <c r="F6" s="28" t="s">
        <v>121</v>
      </c>
      <c r="G6" s="28" t="s">
        <v>102</v>
      </c>
      <c r="H6" s="28">
        <v>997</v>
      </c>
      <c r="I6" s="28">
        <v>992</v>
      </c>
      <c r="J6" s="28" t="s">
        <v>102</v>
      </c>
      <c r="K6" s="28">
        <v>21</v>
      </c>
      <c r="L6" s="28">
        <v>5424.1265758199997</v>
      </c>
    </row>
    <row r="7" spans="1:12">
      <c r="A7" s="28">
        <v>2</v>
      </c>
      <c r="B7" s="28">
        <v>2</v>
      </c>
      <c r="C7" s="28" t="s">
        <v>120</v>
      </c>
      <c r="D7" s="28">
        <v>23</v>
      </c>
      <c r="E7" s="28" t="s">
        <v>123</v>
      </c>
      <c r="F7" s="28" t="s">
        <v>121</v>
      </c>
      <c r="G7" s="28" t="s">
        <v>102</v>
      </c>
      <c r="H7" s="28">
        <v>997</v>
      </c>
      <c r="I7" s="28">
        <v>992</v>
      </c>
      <c r="J7" s="28" t="s">
        <v>102</v>
      </c>
      <c r="K7" s="28">
        <v>1</v>
      </c>
      <c r="L7" s="28">
        <v>103.940812225</v>
      </c>
    </row>
    <row r="8" spans="1:12">
      <c r="A8" s="28">
        <v>3</v>
      </c>
      <c r="B8" s="28">
        <v>2</v>
      </c>
      <c r="C8" s="28" t="s">
        <v>120</v>
      </c>
      <c r="D8" s="28">
        <v>24</v>
      </c>
      <c r="E8" s="28" t="s">
        <v>124</v>
      </c>
      <c r="F8" s="28" t="s">
        <v>121</v>
      </c>
      <c r="G8" s="28" t="s">
        <v>102</v>
      </c>
      <c r="H8" s="28">
        <v>997</v>
      </c>
      <c r="I8" s="28">
        <v>992</v>
      </c>
      <c r="J8" s="28" t="s">
        <v>102</v>
      </c>
      <c r="K8" s="28">
        <v>21</v>
      </c>
      <c r="L8" s="28">
        <v>2080.0348470899999</v>
      </c>
    </row>
    <row r="9" spans="1:12">
      <c r="A9" s="28">
        <v>4</v>
      </c>
      <c r="B9" s="28">
        <v>3</v>
      </c>
      <c r="C9" s="28" t="s">
        <v>125</v>
      </c>
      <c r="D9" s="28">
        <v>31</v>
      </c>
      <c r="E9" s="28" t="s">
        <v>126</v>
      </c>
      <c r="F9" s="28" t="s">
        <v>121</v>
      </c>
      <c r="G9" s="28" t="s">
        <v>102</v>
      </c>
      <c r="H9" s="28">
        <v>997</v>
      </c>
      <c r="I9" s="28">
        <v>992</v>
      </c>
      <c r="J9" s="28" t="s">
        <v>102</v>
      </c>
      <c r="K9" s="28">
        <v>6</v>
      </c>
      <c r="L9" s="28">
        <v>668.01976268700002</v>
      </c>
    </row>
    <row r="10" spans="1:12">
      <c r="A10" s="28">
        <v>5</v>
      </c>
      <c r="B10" s="28">
        <v>3</v>
      </c>
      <c r="C10" s="28" t="s">
        <v>125</v>
      </c>
      <c r="D10" s="28">
        <v>32</v>
      </c>
      <c r="E10" s="28" t="s">
        <v>33</v>
      </c>
      <c r="F10" s="28" t="s">
        <v>121</v>
      </c>
      <c r="G10" s="28" t="s">
        <v>102</v>
      </c>
      <c r="H10" s="28">
        <v>997</v>
      </c>
      <c r="I10" s="28">
        <v>992</v>
      </c>
      <c r="J10" s="28" t="s">
        <v>102</v>
      </c>
      <c r="K10" s="28">
        <v>33</v>
      </c>
      <c r="L10" s="28">
        <v>8035.62578579</v>
      </c>
    </row>
    <row r="11" spans="1:12">
      <c r="A11" s="28">
        <v>6</v>
      </c>
      <c r="B11" s="28">
        <v>3</v>
      </c>
      <c r="C11" s="28" t="s">
        <v>125</v>
      </c>
      <c r="D11" s="28">
        <v>33</v>
      </c>
      <c r="E11" s="28" t="s">
        <v>40</v>
      </c>
      <c r="F11" s="28" t="s">
        <v>121</v>
      </c>
      <c r="G11" s="28" t="s">
        <v>102</v>
      </c>
      <c r="H11" s="28">
        <v>997</v>
      </c>
      <c r="I11" s="28">
        <v>992</v>
      </c>
      <c r="J11" s="28" t="s">
        <v>102</v>
      </c>
      <c r="K11" s="28">
        <v>6</v>
      </c>
      <c r="L11" s="28">
        <v>332.84698263400003</v>
      </c>
    </row>
    <row r="12" spans="1:12">
      <c r="A12" s="28">
        <v>7</v>
      </c>
      <c r="B12" s="28">
        <v>998</v>
      </c>
      <c r="C12" s="28" t="s">
        <v>37</v>
      </c>
      <c r="D12" s="28">
        <v>998</v>
      </c>
      <c r="E12" s="28" t="s">
        <v>37</v>
      </c>
      <c r="F12" s="28" t="s">
        <v>121</v>
      </c>
      <c r="G12" s="28" t="s">
        <v>102</v>
      </c>
      <c r="H12" s="28">
        <v>997</v>
      </c>
      <c r="I12" s="28">
        <v>992</v>
      </c>
      <c r="J12" s="28" t="s">
        <v>102</v>
      </c>
      <c r="K12" s="28">
        <v>6</v>
      </c>
      <c r="L12" s="28">
        <v>348.76424429100001</v>
      </c>
    </row>
  </sheetData>
  <pageMargins left="0.75" right="0.75" top="1" bottom="1" header="0.5" footer="0.5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dimension ref="A1:L9"/>
  <sheetViews>
    <sheetView workbookViewId="0"/>
  </sheetViews>
  <sheetFormatPr baseColWidth="10" defaultColWidth="8.88671875"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5</v>
      </c>
    </row>
    <row r="2" spans="1:12">
      <c r="B2" s="36" t="s">
        <v>127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28">
        <v>0</v>
      </c>
      <c r="B5" s="28">
        <v>2</v>
      </c>
      <c r="C5" s="28" t="s">
        <v>120</v>
      </c>
      <c r="D5" s="28">
        <v>22</v>
      </c>
      <c r="E5" s="28" t="s">
        <v>122</v>
      </c>
      <c r="F5" s="28" t="s">
        <v>121</v>
      </c>
      <c r="G5" s="28" t="s">
        <v>102</v>
      </c>
      <c r="H5" s="28">
        <v>997</v>
      </c>
      <c r="I5" s="28">
        <v>992</v>
      </c>
      <c r="J5" s="28" t="s">
        <v>102</v>
      </c>
      <c r="K5" s="28">
        <v>3</v>
      </c>
      <c r="L5" s="28">
        <v>71.320587410900004</v>
      </c>
    </row>
    <row r="6" spans="1:12">
      <c r="A6" s="28">
        <v>1</v>
      </c>
      <c r="B6" s="28">
        <v>2</v>
      </c>
      <c r="C6" s="28" t="s">
        <v>120</v>
      </c>
      <c r="D6" s="28">
        <v>24</v>
      </c>
      <c r="E6" s="28" t="s">
        <v>124</v>
      </c>
      <c r="F6" s="28" t="s">
        <v>121</v>
      </c>
      <c r="G6" s="28" t="s">
        <v>102</v>
      </c>
      <c r="H6" s="28">
        <v>997</v>
      </c>
      <c r="I6" s="28">
        <v>992</v>
      </c>
      <c r="J6" s="28" t="s">
        <v>102</v>
      </c>
      <c r="K6" s="28">
        <v>2</v>
      </c>
      <c r="L6" s="28">
        <v>54.388260728699997</v>
      </c>
    </row>
    <row r="7" spans="1:12">
      <c r="A7" s="28">
        <v>2</v>
      </c>
      <c r="B7" s="28">
        <v>3</v>
      </c>
      <c r="C7" s="28" t="s">
        <v>125</v>
      </c>
      <c r="D7" s="28">
        <v>31</v>
      </c>
      <c r="E7" s="28" t="s">
        <v>126</v>
      </c>
      <c r="F7" s="28" t="s">
        <v>121</v>
      </c>
      <c r="G7" s="28" t="s">
        <v>102</v>
      </c>
      <c r="H7" s="28">
        <v>997</v>
      </c>
      <c r="I7" s="28">
        <v>992</v>
      </c>
      <c r="J7" s="28" t="s">
        <v>102</v>
      </c>
      <c r="K7" s="28">
        <v>1</v>
      </c>
      <c r="L7" s="28">
        <v>85.569883482199998</v>
      </c>
    </row>
    <row r="8" spans="1:12">
      <c r="A8" s="28">
        <v>3</v>
      </c>
      <c r="B8" s="28">
        <v>3</v>
      </c>
      <c r="C8" s="28" t="s">
        <v>125</v>
      </c>
      <c r="D8" s="28">
        <v>32</v>
      </c>
      <c r="E8" s="28" t="s">
        <v>33</v>
      </c>
      <c r="F8" s="28" t="s">
        <v>121</v>
      </c>
      <c r="G8" s="28" t="s">
        <v>102</v>
      </c>
      <c r="H8" s="28">
        <v>997</v>
      </c>
      <c r="I8" s="28">
        <v>992</v>
      </c>
      <c r="J8" s="28" t="s">
        <v>102</v>
      </c>
      <c r="K8" s="28">
        <v>5</v>
      </c>
      <c r="L8" s="28">
        <v>269.08564304499998</v>
      </c>
    </row>
    <row r="9" spans="1:12">
      <c r="A9" s="28">
        <v>4</v>
      </c>
      <c r="B9" s="28">
        <v>998</v>
      </c>
      <c r="C9" s="28" t="s">
        <v>37</v>
      </c>
      <c r="D9" s="28">
        <v>998</v>
      </c>
      <c r="E9" s="28" t="s">
        <v>37</v>
      </c>
      <c r="F9" s="28" t="s">
        <v>121</v>
      </c>
      <c r="G9" s="28" t="s">
        <v>102</v>
      </c>
      <c r="H9" s="28">
        <v>997</v>
      </c>
      <c r="I9" s="28">
        <v>992</v>
      </c>
      <c r="J9" s="28" t="s">
        <v>102</v>
      </c>
      <c r="K9" s="28">
        <v>1</v>
      </c>
      <c r="L9" s="28">
        <v>3.0154092999999998E-3</v>
      </c>
    </row>
  </sheetData>
  <pageMargins left="0.75" right="0.75" top="1" bottom="1" header="0.5" footer="0.5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A58"/>
  <sheetViews>
    <sheetView showGridLines="0" tabSelected="1" zoomScale="70" zoomScaleNormal="70" workbookViewId="0">
      <selection activeCell="I58" sqref="I58"/>
    </sheetView>
  </sheetViews>
  <sheetFormatPr baseColWidth="10" defaultColWidth="9.109375" defaultRowHeight="14.4"/>
  <cols>
    <col min="1" max="1" width="9.109375" customWidth="1"/>
    <col min="2" max="2" width="28.109375" customWidth="1"/>
    <col min="3" max="3" width="57" style="17" customWidth="1"/>
    <col min="4" max="4" width="7.6640625" style="12" bestFit="1" customWidth="1"/>
    <col min="5" max="5" width="11" style="12" customWidth="1"/>
    <col min="6" max="6" width="11.44140625" style="11" bestFit="1" customWidth="1"/>
    <col min="7" max="8" width="9.109375" customWidth="1"/>
    <col min="9" max="9" width="56" bestFit="1" customWidth="1"/>
    <col min="10" max="10" width="7.6640625" bestFit="1" customWidth="1"/>
    <col min="11" max="11" width="11.44140625" bestFit="1" customWidth="1"/>
    <col min="12" max="27" width="9.109375" customWidth="1"/>
    <col min="28" max="28" width="9.109375" style="1" customWidth="1"/>
    <col min="29" max="16384" width="9.109375" style="1"/>
  </cols>
  <sheetData>
    <row r="1" spans="1:11">
      <c r="A1" s="15"/>
      <c r="B1" s="35" t="s">
        <v>5</v>
      </c>
    </row>
    <row r="3" spans="1:11">
      <c r="B3" s="18" t="s">
        <v>6</v>
      </c>
      <c r="C3" s="19"/>
      <c r="D3" s="19"/>
      <c r="E3" s="19"/>
      <c r="F3" s="20"/>
      <c r="G3" s="2"/>
      <c r="H3" s="2"/>
      <c r="I3" s="13"/>
      <c r="J3" s="13"/>
      <c r="K3" s="13"/>
    </row>
    <row r="4" spans="1:11">
      <c r="B4" s="21"/>
      <c r="C4" s="73" t="s">
        <v>7</v>
      </c>
      <c r="D4" s="74"/>
      <c r="E4" s="25" t="s">
        <v>8</v>
      </c>
      <c r="F4" s="22" t="s">
        <v>9</v>
      </c>
      <c r="G4" s="2"/>
      <c r="H4" s="2"/>
      <c r="I4" s="7"/>
      <c r="J4" s="7"/>
      <c r="K4" s="4"/>
    </row>
    <row r="5" spans="1:11">
      <c r="B5" s="30" t="s">
        <v>10</v>
      </c>
      <c r="C5" s="30"/>
      <c r="D5" s="31" t="s">
        <v>11</v>
      </c>
      <c r="E5" s="30"/>
      <c r="F5" s="32">
        <v>480.36739010899998</v>
      </c>
    </row>
    <row r="6" spans="1:11">
      <c r="B6" s="37" t="s">
        <v>12</v>
      </c>
      <c r="C6" s="38" t="s">
        <v>13</v>
      </c>
      <c r="D6" s="38"/>
      <c r="E6" s="60">
        <v>40</v>
      </c>
      <c r="F6" s="59">
        <v>8100</v>
      </c>
      <c r="G6" s="2"/>
      <c r="H6" s="2"/>
      <c r="I6" s="3"/>
      <c r="J6" s="3"/>
      <c r="K6" s="6"/>
    </row>
    <row r="7" spans="1:11">
      <c r="B7" s="33" t="s">
        <v>14</v>
      </c>
      <c r="C7" s="39" t="s">
        <v>15</v>
      </c>
      <c r="D7" s="34" t="s">
        <v>11</v>
      </c>
      <c r="E7" s="40">
        <v>3.3936134499999999E-2</v>
      </c>
      <c r="F7" s="40">
        <v>134.68110054819999</v>
      </c>
      <c r="G7" s="2"/>
      <c r="H7" s="2"/>
      <c r="I7" s="8"/>
      <c r="J7" s="7"/>
      <c r="K7" s="9"/>
    </row>
    <row r="8" spans="1:11">
      <c r="B8" s="41"/>
      <c r="C8" s="42" t="s">
        <v>16</v>
      </c>
      <c r="D8" s="43" t="s">
        <v>11</v>
      </c>
      <c r="E8" s="44">
        <v>0</v>
      </c>
      <c r="F8" s="44">
        <v>3.0535697977999998</v>
      </c>
      <c r="G8" s="2"/>
      <c r="H8" s="2"/>
      <c r="I8" s="8"/>
      <c r="J8" s="7"/>
      <c r="K8" s="9"/>
    </row>
    <row r="9" spans="1:11">
      <c r="B9" s="41"/>
      <c r="C9" s="42" t="s">
        <v>17</v>
      </c>
      <c r="D9" s="43" t="s">
        <v>11</v>
      </c>
      <c r="E9" s="44">
        <v>0</v>
      </c>
      <c r="F9" s="44">
        <v>0.77756772470000002</v>
      </c>
      <c r="G9" s="2"/>
      <c r="H9" s="2"/>
      <c r="I9" s="2"/>
      <c r="J9" s="7"/>
      <c r="K9" s="10"/>
    </row>
    <row r="10" spans="1:11">
      <c r="B10" s="41"/>
      <c r="C10" s="42" t="s">
        <v>18</v>
      </c>
      <c r="D10" s="43" t="s">
        <v>11</v>
      </c>
      <c r="E10" s="44">
        <v>0</v>
      </c>
      <c r="F10" s="44">
        <v>2.0852835287000002</v>
      </c>
      <c r="G10" s="2"/>
      <c r="H10" s="2"/>
      <c r="I10" s="2"/>
      <c r="J10" s="7"/>
      <c r="K10" s="10"/>
    </row>
    <row r="11" spans="1:11">
      <c r="B11" s="45"/>
      <c r="C11" s="46" t="s">
        <v>19</v>
      </c>
      <c r="D11" s="47" t="s">
        <v>11</v>
      </c>
      <c r="E11" s="48">
        <v>0</v>
      </c>
      <c r="F11" s="48">
        <v>1.0414417491000001</v>
      </c>
    </row>
    <row r="12" spans="1:11">
      <c r="B12" s="33" t="s">
        <v>20</v>
      </c>
      <c r="C12" s="49" t="s">
        <v>21</v>
      </c>
      <c r="D12" s="34" t="s">
        <v>22</v>
      </c>
      <c r="E12" s="40">
        <v>2.5677499499999999E-2</v>
      </c>
      <c r="F12" s="40">
        <v>31.352046070899998</v>
      </c>
    </row>
    <row r="13" spans="1:11">
      <c r="B13" s="41"/>
      <c r="C13" s="42" t="s">
        <v>23</v>
      </c>
      <c r="D13" s="43" t="s">
        <v>22</v>
      </c>
      <c r="E13" s="44">
        <v>0.54063099859999997</v>
      </c>
      <c r="F13" s="44">
        <v>25.366202055900001</v>
      </c>
    </row>
    <row r="14" spans="1:11">
      <c r="B14" s="41"/>
      <c r="C14" s="42" t="s">
        <v>24</v>
      </c>
      <c r="D14" s="43" t="s">
        <v>22</v>
      </c>
      <c r="E14" s="44">
        <v>2.8191788894999998</v>
      </c>
      <c r="F14" s="44">
        <v>317.32150631899998</v>
      </c>
    </row>
    <row r="15" spans="1:11">
      <c r="B15" s="45"/>
      <c r="C15" s="46" t="s">
        <v>25</v>
      </c>
      <c r="D15" s="47" t="s">
        <v>22</v>
      </c>
      <c r="E15" s="48">
        <v>10.152767366200001</v>
      </c>
      <c r="F15" s="48">
        <v>760.99855457499996</v>
      </c>
    </row>
    <row r="16" spans="1:11">
      <c r="B16" s="33" t="s">
        <v>26</v>
      </c>
      <c r="C16" s="49" t="s">
        <v>27</v>
      </c>
      <c r="D16" s="34" t="s">
        <v>11</v>
      </c>
      <c r="E16" s="40">
        <v>0</v>
      </c>
      <c r="F16" s="40">
        <v>0.12971015529999999</v>
      </c>
    </row>
    <row r="17" spans="2:6">
      <c r="B17" s="41"/>
      <c r="C17" s="42" t="s">
        <v>28</v>
      </c>
      <c r="D17" s="43" t="s">
        <v>11</v>
      </c>
      <c r="E17" s="44">
        <v>0</v>
      </c>
      <c r="F17" s="44">
        <v>12.2007442374</v>
      </c>
    </row>
    <row r="18" spans="2:6">
      <c r="B18" s="41"/>
      <c r="C18" s="42" t="s">
        <v>29</v>
      </c>
      <c r="D18" s="43" t="s">
        <v>11</v>
      </c>
      <c r="E18" s="44">
        <v>0</v>
      </c>
      <c r="F18" s="44">
        <v>3.9472157695000001</v>
      </c>
    </row>
    <row r="19" spans="2:6">
      <c r="B19" s="41"/>
      <c r="C19" s="42" t="s">
        <v>30</v>
      </c>
      <c r="D19" s="43" t="s">
        <v>11</v>
      </c>
      <c r="E19" s="44">
        <v>2.1665655999999998E-3</v>
      </c>
      <c r="F19" s="44">
        <v>5.5355882876000004</v>
      </c>
    </row>
    <row r="20" spans="2:6">
      <c r="B20" s="45"/>
      <c r="C20" s="46" t="s">
        <v>31</v>
      </c>
      <c r="D20" s="47" t="s">
        <v>22</v>
      </c>
      <c r="E20" s="48">
        <v>2.0490669001000001</v>
      </c>
      <c r="F20" s="48">
        <v>42.896760912799998</v>
      </c>
    </row>
    <row r="21" spans="2:6">
      <c r="B21" s="50" t="s">
        <v>32</v>
      </c>
      <c r="C21" s="51" t="s">
        <v>33</v>
      </c>
      <c r="D21" s="34" t="s">
        <v>11</v>
      </c>
      <c r="E21" s="40">
        <v>269.08564304499998</v>
      </c>
      <c r="F21" s="52">
        <v>8035.62578579</v>
      </c>
    </row>
    <row r="22" spans="2:6">
      <c r="B22" s="53"/>
      <c r="C22" s="54" t="s">
        <v>34</v>
      </c>
      <c r="D22" s="43" t="s">
        <v>11</v>
      </c>
      <c r="E22" s="44">
        <v>85.569883482199998</v>
      </c>
      <c r="F22" s="55">
        <v>668.01976268700002</v>
      </c>
    </row>
    <row r="23" spans="2:6">
      <c r="B23" s="53"/>
      <c r="C23" s="54" t="s">
        <v>35</v>
      </c>
      <c r="D23" s="43" t="s">
        <v>11</v>
      </c>
      <c r="E23" s="44">
        <v>71.320587410900004</v>
      </c>
      <c r="F23" s="44">
        <v>5424.1265758199997</v>
      </c>
    </row>
    <row r="24" spans="2:6">
      <c r="B24" s="53"/>
      <c r="C24" s="54" t="s">
        <v>36</v>
      </c>
      <c r="D24" s="43" t="s">
        <v>11</v>
      </c>
      <c r="E24" s="44">
        <v>54.388260728699997</v>
      </c>
      <c r="F24" s="55">
        <v>2080.0348470899999</v>
      </c>
    </row>
    <row r="25" spans="2:6">
      <c r="B25" s="53"/>
      <c r="C25" s="54" t="s">
        <v>37</v>
      </c>
      <c r="D25" s="43" t="s">
        <v>11</v>
      </c>
      <c r="E25" s="44">
        <v>3.0154092999999998E-3</v>
      </c>
      <c r="F25" s="55">
        <v>348.76424429100001</v>
      </c>
    </row>
    <row r="26" spans="2:6">
      <c r="B26" s="53"/>
      <c r="C26" s="54" t="s">
        <v>38</v>
      </c>
      <c r="D26" s="43" t="s">
        <v>11</v>
      </c>
      <c r="E26" s="44">
        <v>0</v>
      </c>
      <c r="F26" s="44">
        <v>181.90874614200001</v>
      </c>
    </row>
    <row r="27" spans="2:6">
      <c r="B27" s="53"/>
      <c r="C27" s="54" t="s">
        <v>39</v>
      </c>
      <c r="D27" s="43" t="s">
        <v>11</v>
      </c>
      <c r="E27" s="44">
        <v>0</v>
      </c>
      <c r="F27" s="55">
        <v>103.940812225</v>
      </c>
    </row>
    <row r="28" spans="2:6">
      <c r="B28" s="56"/>
      <c r="C28" s="57" t="s">
        <v>40</v>
      </c>
      <c r="D28" s="47" t="s">
        <v>11</v>
      </c>
      <c r="E28" s="48">
        <v>0</v>
      </c>
      <c r="F28" s="58">
        <v>332.84698263400003</v>
      </c>
    </row>
    <row r="29" spans="2:6">
      <c r="B29" s="5"/>
      <c r="C29" s="14"/>
      <c r="D29" s="7"/>
      <c r="E29" s="7"/>
      <c r="F29" s="10"/>
    </row>
    <row r="30" spans="2:6">
      <c r="B30" s="5"/>
      <c r="C30" s="14"/>
      <c r="D30" s="7"/>
      <c r="E30" s="7"/>
      <c r="F30" s="10"/>
    </row>
    <row r="31" spans="2:6">
      <c r="B31" s="61" t="s">
        <v>41</v>
      </c>
      <c r="C31" s="14"/>
      <c r="D31" s="7"/>
      <c r="E31" s="7"/>
    </row>
    <row r="32" spans="2:6">
      <c r="B32" s="28" t="s">
        <v>42</v>
      </c>
      <c r="C32" s="14"/>
      <c r="D32" s="7"/>
      <c r="E32" s="7"/>
    </row>
    <row r="33" spans="2:5">
      <c r="B33" s="62" t="str">
        <f>HYPERLINK("https://mapping.emergency.copernicus.eu/about/rapid-mapping-manual/", "https://mapping.emergency.copernicus.eu/about/rapid-mapping-manual/")</f>
        <v>https://mapping.emergency.copernicus.eu/about/rapid-mapping-manual/</v>
      </c>
      <c r="C33" s="14"/>
      <c r="D33" s="7"/>
      <c r="E33" s="7"/>
    </row>
    <row r="34" spans="2:5">
      <c r="B34" s="28" t="str">
        <f>CONCATENATE(CHAR(169)," European Union / Copernicus Emergency Management Service")</f>
        <v>© European Union / Copernicus Emergency Management Service</v>
      </c>
      <c r="C34" s="14"/>
      <c r="D34" s="7"/>
      <c r="E34" s="63" t="s">
        <v>43</v>
      </c>
    </row>
    <row r="35" spans="2:5">
      <c r="B35" s="5"/>
      <c r="C35" s="14"/>
      <c r="D35" s="7"/>
      <c r="E35" s="7"/>
    </row>
    <row r="36" spans="2:5">
      <c r="B36" s="5"/>
      <c r="C36" s="14"/>
      <c r="D36" s="7"/>
      <c r="E36" s="7"/>
    </row>
    <row r="37" spans="2:5">
      <c r="B37" s="61" t="s">
        <v>44</v>
      </c>
      <c r="C37" s="14"/>
      <c r="D37" s="7"/>
      <c r="E37" s="7"/>
    </row>
    <row r="38" spans="2:5">
      <c r="B38" s="28" t="s">
        <v>45</v>
      </c>
      <c r="C38" s="14"/>
      <c r="D38" s="7"/>
      <c r="E38" s="7"/>
    </row>
    <row r="39" spans="2:5">
      <c r="B39" s="28" t="s">
        <v>46</v>
      </c>
      <c r="C39" s="14"/>
      <c r="D39" s="7"/>
      <c r="E39" s="7"/>
    </row>
    <row r="40" spans="2:5">
      <c r="B40" s="28" t="s">
        <v>47</v>
      </c>
      <c r="C40" s="16"/>
      <c r="D40" s="7"/>
      <c r="E40" s="7"/>
    </row>
    <row r="41" spans="2:5">
      <c r="B41" s="28" t="s">
        <v>48</v>
      </c>
      <c r="C41" s="16"/>
      <c r="D41" s="7"/>
      <c r="E41" s="7"/>
    </row>
    <row r="42" spans="2:5">
      <c r="B42" s="5"/>
      <c r="C42" s="16"/>
      <c r="D42" s="7"/>
      <c r="E42" s="7"/>
    </row>
    <row r="43" spans="2:5">
      <c r="B43" s="5"/>
      <c r="C43" s="16"/>
      <c r="D43" s="7"/>
      <c r="E43" s="7"/>
    </row>
    <row r="44" spans="2:5">
      <c r="B44" s="61" t="s">
        <v>49</v>
      </c>
      <c r="C44" s="16"/>
      <c r="D44" s="7"/>
      <c r="E44" s="7"/>
    </row>
    <row r="45" spans="2:5">
      <c r="B45" s="28" t="s">
        <v>50</v>
      </c>
      <c r="C45" s="16"/>
      <c r="D45" s="7"/>
      <c r="E45" s="7"/>
    </row>
    <row r="46" spans="2:5">
      <c r="B46" s="28" t="s">
        <v>51</v>
      </c>
      <c r="C46" s="16"/>
      <c r="D46" s="7"/>
      <c r="E46" s="7"/>
    </row>
    <row r="47" spans="2:5">
      <c r="B47" s="5"/>
      <c r="C47" s="16"/>
      <c r="D47" s="7"/>
      <c r="E47" s="7"/>
    </row>
    <row r="48" spans="2:5">
      <c r="B48" s="5"/>
      <c r="C48" s="16"/>
      <c r="D48" s="7"/>
      <c r="E48" s="7"/>
    </row>
    <row r="49" spans="2:5">
      <c r="B49" s="61" t="s">
        <v>52</v>
      </c>
      <c r="C49" s="16"/>
      <c r="D49" s="7"/>
      <c r="E49" s="7"/>
    </row>
    <row r="50" spans="2:5">
      <c r="B50" s="28" t="str">
        <f>CONCATENATE("Base  Vector  Layers: OpenStreetMap ", CHAR(169)," OpenStreetMap contributors  (2025); Wikimapia.org; GeoNames  2015; ")</f>
        <v xml:space="preserve">Base  Vector  Layers: OpenStreetMap © OpenStreetMap contributors  (2025); Wikimapia.org; GeoNames  2015; </v>
      </c>
      <c r="C50" s="16"/>
      <c r="D50" s="7"/>
      <c r="E50" s="7"/>
    </row>
    <row r="51" spans="2:5">
      <c r="B51" s="28" t="str">
        <f>CONCATENATE("Corine Land Cover (CLC) 2018; ",CHAR(169)," EuroGeographics, ",CHAR(169)," TurkStat. Source: European Commission – Eurostat/GISCO, 2021.")</f>
        <v>Corine Land Cover (CLC) 2018; © EuroGeographics, © TurkStat. Source: European Commission – Eurostat/GISCO, 2021.</v>
      </c>
    </row>
    <row r="53" spans="2:5">
      <c r="B53" s="28" t="s">
        <v>53</v>
      </c>
    </row>
    <row r="54" spans="2:5">
      <c r="B54" s="28" t="str">
        <f>CONCATENATE("",CHAR(169)," EuroGeographics, ",CHAR(169)," TurkStat. Source: European Commission – Eurostat/GISCO, 2021." )</f>
        <v>© EuroGeographics, © TurkStat. Source: European Commission – Eurostat/GISCO, 2021.</v>
      </c>
    </row>
    <row r="56" spans="2:5">
      <c r="B56" s="28" t="s">
        <v>54</v>
      </c>
    </row>
    <row r="57" spans="2:5">
      <c r="B57" s="75" t="s">
        <v>55</v>
      </c>
    </row>
    <row r="58" spans="2:5">
      <c r="B58" s="75" t="s">
        <v>56</v>
      </c>
    </row>
  </sheetData>
  <mergeCells count="1">
    <mergeCell ref="C4:D4"/>
  </mergeCells>
  <pageMargins left="0.7" right="0.7" top="0.75" bottom="0.75" header="0.3" footer="0.3"/>
  <pageSetup scale="10" orientation="landscape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:L6"/>
  <sheetViews>
    <sheetView workbookViewId="0"/>
  </sheetViews>
  <sheetFormatPr baseColWidth="10" defaultColWidth="8.88671875" defaultRowHeight="14.4"/>
  <cols>
    <col min="1" max="12" width="22" customWidth="1"/>
  </cols>
  <sheetData>
    <row r="1" spans="1:12">
      <c r="A1" t="s">
        <v>57</v>
      </c>
    </row>
    <row r="3" spans="1:12" ht="39.6">
      <c r="A3" s="64" t="s">
        <v>58</v>
      </c>
      <c r="B3" s="64" t="s">
        <v>59</v>
      </c>
      <c r="C3" s="64" t="s">
        <v>60</v>
      </c>
      <c r="D3" s="64" t="s">
        <v>61</v>
      </c>
      <c r="E3" s="64" t="s">
        <v>62</v>
      </c>
      <c r="F3" s="64" t="s">
        <v>63</v>
      </c>
      <c r="G3" s="64" t="s">
        <v>64</v>
      </c>
      <c r="H3" s="64" t="s">
        <v>65</v>
      </c>
      <c r="I3" s="64" t="s">
        <v>66</v>
      </c>
      <c r="J3" s="64" t="s">
        <v>67</v>
      </c>
      <c r="K3" s="64" t="s">
        <v>68</v>
      </c>
      <c r="L3" s="64" t="s">
        <v>69</v>
      </c>
    </row>
    <row r="4" spans="1:12" ht="51">
      <c r="A4" s="65" t="s">
        <v>70</v>
      </c>
      <c r="B4" s="66" t="s">
        <v>71</v>
      </c>
      <c r="C4" s="66" t="s">
        <v>72</v>
      </c>
      <c r="D4" s="66" t="s">
        <v>73</v>
      </c>
      <c r="E4" s="66" t="s">
        <v>74</v>
      </c>
      <c r="F4" s="66" t="s">
        <v>75</v>
      </c>
      <c r="G4" s="66" t="str">
        <f>HYPERLINK("https://www.worldpop.org", "WorldPop (www.worldpop.org)")</f>
        <v>WorldPop (www.worldpop.org)</v>
      </c>
      <c r="H4" s="66" t="s">
        <v>76</v>
      </c>
      <c r="I4" s="66" t="s">
        <v>77</v>
      </c>
      <c r="J4" s="66" t="s">
        <v>77</v>
      </c>
      <c r="K4" s="66" t="s">
        <v>77</v>
      </c>
      <c r="L4" s="66" t="s">
        <v>78</v>
      </c>
    </row>
    <row r="5" spans="1:12">
      <c r="A5" s="67" t="s">
        <v>9</v>
      </c>
      <c r="B5" s="68">
        <v>8116</v>
      </c>
      <c r="C5" s="69">
        <v>10036</v>
      </c>
      <c r="D5" s="69">
        <v>8588</v>
      </c>
      <c r="E5" s="69">
        <v>7118</v>
      </c>
      <c r="F5" s="69">
        <v>7480</v>
      </c>
      <c r="G5" s="69">
        <v>7926</v>
      </c>
      <c r="H5" s="69">
        <v>5426</v>
      </c>
      <c r="I5" s="70">
        <v>7813</v>
      </c>
      <c r="J5" s="70">
        <v>1306</v>
      </c>
      <c r="K5" s="70">
        <v>16.7</v>
      </c>
      <c r="L5" s="71" t="s">
        <v>79</v>
      </c>
    </row>
    <row r="6" spans="1:12">
      <c r="A6" s="67" t="s">
        <v>80</v>
      </c>
      <c r="B6" s="68">
        <v>41</v>
      </c>
      <c r="C6" s="69">
        <v>198</v>
      </c>
      <c r="D6" s="69">
        <v>49</v>
      </c>
      <c r="E6" s="69">
        <v>70</v>
      </c>
      <c r="F6" s="69">
        <v>39</v>
      </c>
      <c r="G6" s="69">
        <v>86</v>
      </c>
      <c r="H6" s="69">
        <v>241</v>
      </c>
      <c r="I6" s="70">
        <v>103</v>
      </c>
      <c r="J6" s="70">
        <v>76</v>
      </c>
      <c r="K6" s="70">
        <v>73.400000000000006</v>
      </c>
      <c r="L6" s="72" t="s">
        <v>81</v>
      </c>
    </row>
  </sheetData>
  <pageMargins left="0.75" right="0.75" top="1" bottom="1" header="0.5" footer="0.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300-000000000000}">
  <dimension ref="A1:H5"/>
  <sheetViews>
    <sheetView workbookViewId="0"/>
  </sheetViews>
  <sheetFormatPr baseColWidth="10" defaultColWidth="8.88671875" defaultRowHeight="14.4"/>
  <cols>
    <col min="1" max="1" width="10" customWidth="1"/>
    <col min="2" max="5" width="30" customWidth="1"/>
    <col min="6" max="7" width="10" customWidth="1"/>
  </cols>
  <sheetData>
    <row r="1" spans="1:8">
      <c r="B1" s="36" t="s">
        <v>5</v>
      </c>
    </row>
    <row r="2" spans="1:8">
      <c r="B2" s="36" t="s">
        <v>82</v>
      </c>
    </row>
    <row r="4" spans="1:8">
      <c r="A4" s="29" t="s">
        <v>83</v>
      </c>
      <c r="B4" s="29" t="s">
        <v>84</v>
      </c>
      <c r="C4" s="29" t="s">
        <v>85</v>
      </c>
      <c r="D4" s="29" t="s">
        <v>86</v>
      </c>
      <c r="E4" s="29" t="s">
        <v>87</v>
      </c>
      <c r="F4" s="29" t="s">
        <v>88</v>
      </c>
      <c r="G4" s="29" t="s">
        <v>89</v>
      </c>
      <c r="H4" s="29" t="s">
        <v>90</v>
      </c>
    </row>
    <row r="5" spans="1:8">
      <c r="A5" s="28">
        <v>0</v>
      </c>
      <c r="B5" s="28" t="s">
        <v>91</v>
      </c>
      <c r="C5" s="28" t="s">
        <v>92</v>
      </c>
      <c r="D5" s="28" t="s">
        <v>93</v>
      </c>
      <c r="E5" s="28" t="s">
        <v>10</v>
      </c>
      <c r="F5" s="28">
        <v>2</v>
      </c>
      <c r="G5" s="28">
        <v>462</v>
      </c>
      <c r="H5" s="28">
        <v>480.36739010899998</v>
      </c>
    </row>
  </sheetData>
  <pageMargins left="0.75" right="0.75" top="1" bottom="1" header="0.5" footer="0.5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dimension ref="A1:L10"/>
  <sheetViews>
    <sheetView workbookViewId="0"/>
  </sheetViews>
  <sheetFormatPr baseColWidth="10" defaultColWidth="8.88671875"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5</v>
      </c>
    </row>
    <row r="2" spans="1:12">
      <c r="B2" s="36" t="s">
        <v>94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28">
        <v>0</v>
      </c>
      <c r="B5" s="28">
        <v>11</v>
      </c>
      <c r="C5" s="28" t="s">
        <v>15</v>
      </c>
      <c r="D5" s="28">
        <v>997</v>
      </c>
      <c r="E5" s="28" t="s">
        <v>102</v>
      </c>
      <c r="F5" s="28" t="s">
        <v>103</v>
      </c>
      <c r="G5" s="28" t="s">
        <v>104</v>
      </c>
      <c r="H5" s="28">
        <v>997</v>
      </c>
      <c r="I5" s="28">
        <v>1</v>
      </c>
      <c r="J5" s="28" t="s">
        <v>102</v>
      </c>
      <c r="K5" s="28">
        <v>398</v>
      </c>
      <c r="L5" s="28">
        <v>73.194325851499997</v>
      </c>
    </row>
    <row r="6" spans="1:12">
      <c r="A6" s="28">
        <v>1</v>
      </c>
      <c r="B6" s="28">
        <v>11</v>
      </c>
      <c r="C6" s="28" t="s">
        <v>15</v>
      </c>
      <c r="D6" s="28">
        <v>997</v>
      </c>
      <c r="E6" s="28" t="s">
        <v>102</v>
      </c>
      <c r="F6" s="28" t="s">
        <v>103</v>
      </c>
      <c r="G6" s="28" t="s">
        <v>104</v>
      </c>
      <c r="H6" s="28">
        <v>997</v>
      </c>
      <c r="I6" s="28">
        <v>994</v>
      </c>
      <c r="J6" s="28" t="s">
        <v>102</v>
      </c>
      <c r="K6" s="28">
        <v>389</v>
      </c>
      <c r="L6" s="28">
        <v>61.486774696700003</v>
      </c>
    </row>
    <row r="7" spans="1:12">
      <c r="A7" s="28">
        <v>2</v>
      </c>
      <c r="B7" s="28">
        <v>12</v>
      </c>
      <c r="C7" s="28" t="s">
        <v>105</v>
      </c>
      <c r="D7" s="28">
        <v>122</v>
      </c>
      <c r="E7" s="28" t="s">
        <v>16</v>
      </c>
      <c r="F7" s="28" t="s">
        <v>103</v>
      </c>
      <c r="G7" s="28" t="s">
        <v>104</v>
      </c>
      <c r="H7" s="28">
        <v>997</v>
      </c>
      <c r="I7" s="28">
        <v>994</v>
      </c>
      <c r="J7" s="28" t="s">
        <v>102</v>
      </c>
      <c r="K7" s="28">
        <v>8</v>
      </c>
      <c r="L7" s="28">
        <v>3.0535697977999998</v>
      </c>
    </row>
    <row r="8" spans="1:12">
      <c r="A8" s="28">
        <v>3</v>
      </c>
      <c r="B8" s="28">
        <v>12</v>
      </c>
      <c r="C8" s="28" t="s">
        <v>105</v>
      </c>
      <c r="D8" s="28">
        <v>1251</v>
      </c>
      <c r="E8" s="28" t="s">
        <v>17</v>
      </c>
      <c r="F8" s="28" t="s">
        <v>103</v>
      </c>
      <c r="G8" s="28" t="s">
        <v>104</v>
      </c>
      <c r="H8" s="28">
        <v>997</v>
      </c>
      <c r="I8" s="28">
        <v>994</v>
      </c>
      <c r="J8" s="28" t="s">
        <v>102</v>
      </c>
      <c r="K8" s="28">
        <v>1</v>
      </c>
      <c r="L8" s="28">
        <v>0.77756772470000002</v>
      </c>
    </row>
    <row r="9" spans="1:12">
      <c r="A9" s="28">
        <v>4</v>
      </c>
      <c r="B9" s="28">
        <v>12</v>
      </c>
      <c r="C9" s="28" t="s">
        <v>105</v>
      </c>
      <c r="D9" s="28">
        <v>1263</v>
      </c>
      <c r="E9" s="28" t="s">
        <v>18</v>
      </c>
      <c r="F9" s="28" t="s">
        <v>103</v>
      </c>
      <c r="G9" s="28" t="s">
        <v>104</v>
      </c>
      <c r="H9" s="28">
        <v>997</v>
      </c>
      <c r="I9" s="28">
        <v>994</v>
      </c>
      <c r="J9" s="28" t="s">
        <v>102</v>
      </c>
      <c r="K9" s="28">
        <v>9</v>
      </c>
      <c r="L9" s="28">
        <v>2.0852835287000002</v>
      </c>
    </row>
    <row r="10" spans="1:12">
      <c r="A10" s="28">
        <v>5</v>
      </c>
      <c r="B10" s="28">
        <v>12</v>
      </c>
      <c r="C10" s="28" t="s">
        <v>105</v>
      </c>
      <c r="D10" s="28">
        <v>1280</v>
      </c>
      <c r="E10" s="28" t="s">
        <v>19</v>
      </c>
      <c r="F10" s="28" t="s">
        <v>103</v>
      </c>
      <c r="G10" s="28" t="s">
        <v>104</v>
      </c>
      <c r="H10" s="28">
        <v>997</v>
      </c>
      <c r="I10" s="28">
        <v>994</v>
      </c>
      <c r="J10" s="28" t="s">
        <v>102</v>
      </c>
      <c r="K10" s="28">
        <v>9</v>
      </c>
      <c r="L10" s="28">
        <v>1.0414417491000001</v>
      </c>
    </row>
  </sheetData>
  <pageMargins left="0.75" right="0.75" top="1" bottom="1" header="0.5" footer="0.5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dimension ref="A1:L5"/>
  <sheetViews>
    <sheetView workbookViewId="0"/>
  </sheetViews>
  <sheetFormatPr baseColWidth="10" defaultColWidth="8.88671875"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5</v>
      </c>
    </row>
    <row r="2" spans="1:12">
      <c r="B2" s="36" t="s">
        <v>106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28">
        <v>0</v>
      </c>
      <c r="B5" s="28">
        <v>11</v>
      </c>
      <c r="C5" s="28" t="s">
        <v>15</v>
      </c>
      <c r="D5" s="28">
        <v>997</v>
      </c>
      <c r="E5" s="28" t="s">
        <v>102</v>
      </c>
      <c r="F5" s="28" t="s">
        <v>103</v>
      </c>
      <c r="G5" s="28" t="s">
        <v>104</v>
      </c>
      <c r="H5" s="28">
        <v>997</v>
      </c>
      <c r="I5" s="28">
        <v>1</v>
      </c>
      <c r="J5" s="28" t="s">
        <v>102</v>
      </c>
      <c r="K5" s="28">
        <v>1</v>
      </c>
      <c r="L5" s="28">
        <v>3.3936134499999999E-2</v>
      </c>
    </row>
  </sheetData>
  <pageMargins left="0.75" right="0.75" top="1" bottom="1" header="0.5" footer="0.5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dimension ref="A1:L8"/>
  <sheetViews>
    <sheetView workbookViewId="0"/>
  </sheetViews>
  <sheetFormatPr baseColWidth="10" defaultColWidth="8.88671875"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5</v>
      </c>
    </row>
    <row r="2" spans="1:12">
      <c r="B2" s="36" t="s">
        <v>107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108</v>
      </c>
    </row>
    <row r="5" spans="1:12">
      <c r="A5" s="28">
        <v>0</v>
      </c>
      <c r="B5" s="28">
        <v>211</v>
      </c>
      <c r="C5" s="28" t="s">
        <v>109</v>
      </c>
      <c r="D5" s="28">
        <v>21120</v>
      </c>
      <c r="E5" s="28" t="s">
        <v>21</v>
      </c>
      <c r="F5" s="28" t="s">
        <v>103</v>
      </c>
      <c r="G5" s="28" t="s">
        <v>102</v>
      </c>
      <c r="H5" s="28">
        <v>997</v>
      </c>
      <c r="I5" s="28">
        <v>994</v>
      </c>
      <c r="J5" s="28" t="s">
        <v>102</v>
      </c>
      <c r="K5" s="28">
        <v>73</v>
      </c>
      <c r="L5" s="28">
        <v>31.352046070899998</v>
      </c>
    </row>
    <row r="6" spans="1:12">
      <c r="A6" s="28">
        <v>1</v>
      </c>
      <c r="B6" s="28">
        <v>211</v>
      </c>
      <c r="C6" s="28" t="s">
        <v>109</v>
      </c>
      <c r="D6" s="28">
        <v>21121</v>
      </c>
      <c r="E6" s="28" t="s">
        <v>23</v>
      </c>
      <c r="F6" s="28" t="s">
        <v>103</v>
      </c>
      <c r="G6" s="28" t="s">
        <v>102</v>
      </c>
      <c r="H6" s="28">
        <v>997</v>
      </c>
      <c r="I6" s="28">
        <v>994</v>
      </c>
      <c r="J6" s="28" t="s">
        <v>102</v>
      </c>
      <c r="K6" s="28">
        <v>71</v>
      </c>
      <c r="L6" s="28">
        <v>25.366202055900001</v>
      </c>
    </row>
    <row r="7" spans="1:12">
      <c r="A7" s="28">
        <v>2</v>
      </c>
      <c r="B7" s="28">
        <v>211</v>
      </c>
      <c r="C7" s="28" t="s">
        <v>109</v>
      </c>
      <c r="D7" s="28">
        <v>21122</v>
      </c>
      <c r="E7" s="28" t="s">
        <v>24</v>
      </c>
      <c r="F7" s="28" t="s">
        <v>103</v>
      </c>
      <c r="G7" s="28" t="s">
        <v>102</v>
      </c>
      <c r="H7" s="28">
        <v>997</v>
      </c>
      <c r="I7" s="28">
        <v>994</v>
      </c>
      <c r="J7" s="28" t="s">
        <v>102</v>
      </c>
      <c r="K7" s="28">
        <v>1904</v>
      </c>
      <c r="L7" s="28">
        <v>317.32150631899998</v>
      </c>
    </row>
    <row r="8" spans="1:12">
      <c r="A8" s="28">
        <v>3</v>
      </c>
      <c r="B8" s="28">
        <v>211</v>
      </c>
      <c r="C8" s="28" t="s">
        <v>109</v>
      </c>
      <c r="D8" s="28">
        <v>21124</v>
      </c>
      <c r="E8" s="28" t="s">
        <v>25</v>
      </c>
      <c r="F8" s="28" t="s">
        <v>103</v>
      </c>
      <c r="G8" s="28" t="s">
        <v>102</v>
      </c>
      <c r="H8" s="28">
        <v>997</v>
      </c>
      <c r="I8" s="28">
        <v>994</v>
      </c>
      <c r="J8" s="28" t="s">
        <v>102</v>
      </c>
      <c r="K8" s="28">
        <v>2408</v>
      </c>
      <c r="L8" s="28">
        <v>760.99855457499996</v>
      </c>
    </row>
  </sheetData>
  <pageMargins left="0.75" right="0.75" top="1" bottom="1" header="0.5" footer="0.5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dimension ref="A1:L8"/>
  <sheetViews>
    <sheetView workbookViewId="0"/>
  </sheetViews>
  <sheetFormatPr baseColWidth="10" defaultColWidth="8.88671875"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5</v>
      </c>
    </row>
    <row r="2" spans="1:12">
      <c r="B2" s="36" t="s">
        <v>110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108</v>
      </c>
    </row>
    <row r="5" spans="1:12">
      <c r="A5" s="28">
        <v>0</v>
      </c>
      <c r="B5" s="28">
        <v>211</v>
      </c>
      <c r="C5" s="28" t="s">
        <v>109</v>
      </c>
      <c r="D5" s="28">
        <v>21120</v>
      </c>
      <c r="E5" s="28" t="s">
        <v>21</v>
      </c>
      <c r="F5" s="28" t="s">
        <v>103</v>
      </c>
      <c r="G5" s="28" t="s">
        <v>102</v>
      </c>
      <c r="H5" s="28">
        <v>997</v>
      </c>
      <c r="I5" s="28">
        <v>994</v>
      </c>
      <c r="J5" s="28" t="s">
        <v>102</v>
      </c>
      <c r="K5" s="28">
        <v>2</v>
      </c>
      <c r="L5" s="28">
        <v>2.5677499499999999E-2</v>
      </c>
    </row>
    <row r="6" spans="1:12">
      <c r="A6" s="28">
        <v>1</v>
      </c>
      <c r="B6" s="28">
        <v>211</v>
      </c>
      <c r="C6" s="28" t="s">
        <v>109</v>
      </c>
      <c r="D6" s="28">
        <v>21121</v>
      </c>
      <c r="E6" s="28" t="s">
        <v>23</v>
      </c>
      <c r="F6" s="28" t="s">
        <v>103</v>
      </c>
      <c r="G6" s="28" t="s">
        <v>102</v>
      </c>
      <c r="H6" s="28">
        <v>997</v>
      </c>
      <c r="I6" s="28">
        <v>994</v>
      </c>
      <c r="J6" s="28" t="s">
        <v>102</v>
      </c>
      <c r="K6" s="28">
        <v>3</v>
      </c>
      <c r="L6" s="28">
        <v>0.54063099859999997</v>
      </c>
    </row>
    <row r="7" spans="1:12">
      <c r="A7" s="28">
        <v>2</v>
      </c>
      <c r="B7" s="28">
        <v>211</v>
      </c>
      <c r="C7" s="28" t="s">
        <v>109</v>
      </c>
      <c r="D7" s="28">
        <v>21122</v>
      </c>
      <c r="E7" s="28" t="s">
        <v>24</v>
      </c>
      <c r="F7" s="28" t="s">
        <v>103</v>
      </c>
      <c r="G7" s="28" t="s">
        <v>102</v>
      </c>
      <c r="H7" s="28">
        <v>997</v>
      </c>
      <c r="I7" s="28">
        <v>994</v>
      </c>
      <c r="J7" s="28" t="s">
        <v>102</v>
      </c>
      <c r="K7" s="28">
        <v>43</v>
      </c>
      <c r="L7" s="28">
        <v>2.8191788894999998</v>
      </c>
    </row>
    <row r="8" spans="1:12">
      <c r="A8" s="28">
        <v>3</v>
      </c>
      <c r="B8" s="28">
        <v>211</v>
      </c>
      <c r="C8" s="28" t="s">
        <v>109</v>
      </c>
      <c r="D8" s="28">
        <v>21124</v>
      </c>
      <c r="E8" s="28" t="s">
        <v>25</v>
      </c>
      <c r="F8" s="28" t="s">
        <v>103</v>
      </c>
      <c r="G8" s="28" t="s">
        <v>102</v>
      </c>
      <c r="H8" s="28">
        <v>997</v>
      </c>
      <c r="I8" s="28">
        <v>994</v>
      </c>
      <c r="J8" s="28" t="s">
        <v>102</v>
      </c>
      <c r="K8" s="28">
        <v>99</v>
      </c>
      <c r="L8" s="28">
        <v>10.152767366200001</v>
      </c>
    </row>
  </sheetData>
  <pageMargins left="0.75" right="0.75" top="1" bottom="1" header="0.5" footer="0.5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dimension ref="A1:L8"/>
  <sheetViews>
    <sheetView workbookViewId="0"/>
  </sheetViews>
  <sheetFormatPr baseColWidth="10" defaultColWidth="8.88671875" defaultRowHeight="14.4"/>
  <cols>
    <col min="1" max="2" width="10" customWidth="1"/>
    <col min="3" max="3" width="30" customWidth="1"/>
    <col min="4" max="4" width="10" customWidth="1"/>
    <col min="5" max="7" width="30" customWidth="1"/>
    <col min="8" max="9" width="10" customWidth="1"/>
    <col min="10" max="10" width="30" customWidth="1"/>
    <col min="11" max="11" width="10" customWidth="1"/>
  </cols>
  <sheetData>
    <row r="1" spans="1:12">
      <c r="B1" s="36" t="s">
        <v>5</v>
      </c>
    </row>
    <row r="2" spans="1:12">
      <c r="B2" s="36" t="s">
        <v>111</v>
      </c>
    </row>
    <row r="4" spans="1:12">
      <c r="A4" s="29" t="s">
        <v>83</v>
      </c>
      <c r="B4" s="29" t="s">
        <v>95</v>
      </c>
      <c r="C4" s="29" t="s">
        <v>96</v>
      </c>
      <c r="D4" s="29" t="s">
        <v>97</v>
      </c>
      <c r="E4" s="29" t="s">
        <v>98</v>
      </c>
      <c r="F4" s="29" t="s">
        <v>99</v>
      </c>
      <c r="G4" s="29" t="s">
        <v>87</v>
      </c>
      <c r="H4" s="29" t="s">
        <v>88</v>
      </c>
      <c r="I4" s="29" t="s">
        <v>100</v>
      </c>
      <c r="J4" s="29" t="s">
        <v>101</v>
      </c>
      <c r="K4" s="29" t="s">
        <v>89</v>
      </c>
      <c r="L4" s="29" t="s">
        <v>90</v>
      </c>
    </row>
    <row r="5" spans="1:12">
      <c r="A5" s="28">
        <v>0</v>
      </c>
      <c r="B5" s="28">
        <v>215</v>
      </c>
      <c r="C5" s="28" t="s">
        <v>112</v>
      </c>
      <c r="D5" s="28">
        <v>21513</v>
      </c>
      <c r="E5" s="28" t="s">
        <v>27</v>
      </c>
      <c r="F5" s="28" t="s">
        <v>103</v>
      </c>
      <c r="G5" s="28" t="s">
        <v>102</v>
      </c>
      <c r="H5" s="28">
        <v>997</v>
      </c>
      <c r="I5" s="28">
        <v>994</v>
      </c>
      <c r="J5" s="28" t="s">
        <v>102</v>
      </c>
      <c r="K5" s="28">
        <v>3</v>
      </c>
      <c r="L5" s="28">
        <v>0.12971015529999999</v>
      </c>
    </row>
    <row r="6" spans="1:12">
      <c r="A6" s="28">
        <v>1</v>
      </c>
      <c r="B6" s="28">
        <v>23</v>
      </c>
      <c r="C6" s="28" t="s">
        <v>113</v>
      </c>
      <c r="D6" s="28">
        <v>2301</v>
      </c>
      <c r="E6" s="28" t="s">
        <v>28</v>
      </c>
      <c r="F6" s="28" t="s">
        <v>103</v>
      </c>
      <c r="G6" s="28" t="s">
        <v>102</v>
      </c>
      <c r="H6" s="28">
        <v>997</v>
      </c>
      <c r="I6" s="28">
        <v>994</v>
      </c>
      <c r="J6" s="28" t="s">
        <v>102</v>
      </c>
      <c r="K6" s="28">
        <v>2</v>
      </c>
      <c r="L6" s="28">
        <v>12.2007442374</v>
      </c>
    </row>
    <row r="7" spans="1:12">
      <c r="A7" s="28">
        <v>2</v>
      </c>
      <c r="B7" s="28">
        <v>23</v>
      </c>
      <c r="C7" s="28" t="s">
        <v>113</v>
      </c>
      <c r="D7" s="28">
        <v>2302</v>
      </c>
      <c r="E7" s="28" t="s">
        <v>29</v>
      </c>
      <c r="F7" s="28" t="s">
        <v>103</v>
      </c>
      <c r="G7" s="28" t="s">
        <v>102</v>
      </c>
      <c r="H7" s="28">
        <v>997</v>
      </c>
      <c r="I7" s="28">
        <v>994</v>
      </c>
      <c r="J7" s="28" t="s">
        <v>102</v>
      </c>
      <c r="K7" s="28">
        <v>10</v>
      </c>
      <c r="L7" s="28">
        <v>3.9472157695000001</v>
      </c>
    </row>
    <row r="8" spans="1:12">
      <c r="A8" s="28">
        <v>3</v>
      </c>
      <c r="B8" s="28">
        <v>24</v>
      </c>
      <c r="C8" s="28" t="s">
        <v>114</v>
      </c>
      <c r="D8" s="28">
        <v>241</v>
      </c>
      <c r="E8" s="28" t="s">
        <v>30</v>
      </c>
      <c r="F8" s="28" t="s">
        <v>103</v>
      </c>
      <c r="G8" s="28" t="s">
        <v>102</v>
      </c>
      <c r="H8" s="28">
        <v>997</v>
      </c>
      <c r="I8" s="28">
        <v>994</v>
      </c>
      <c r="J8" s="28" t="s">
        <v>102</v>
      </c>
      <c r="K8" s="28">
        <v>14</v>
      </c>
      <c r="L8" s="28">
        <v>5.5355882876000004</v>
      </c>
    </row>
  </sheetData>
  <pageMargins left="0.75" right="0.75" top="1" bottom="1" header="0.5" footer="0.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14</vt:i4>
      </vt:variant>
    </vt:vector>
  </HeadingPairs>
  <TitlesOfParts>
    <vt:vector size="14" baseType="lpstr">
      <vt:lpstr>Info_Delineation</vt:lpstr>
      <vt:lpstr>Delineation</vt:lpstr>
      <vt:lpstr>Pop_Statistics</vt:lpstr>
      <vt:lpstr>_observedEventA_v1_aoi</vt:lpstr>
      <vt:lpstr>_builtUpA_v1_aoi</vt:lpstr>
      <vt:lpstr>_builtUpA_v1_aff</vt:lpstr>
      <vt:lpstr>_transportationL_v1_aoi</vt:lpstr>
      <vt:lpstr>_transportationL_v1_aff</vt:lpstr>
      <vt:lpstr>_facilitiesA_v1_aoi</vt:lpstr>
      <vt:lpstr>_facilitiesA_v1_aff</vt:lpstr>
      <vt:lpstr>_facilitiesL_v1_aoi</vt:lpstr>
      <vt:lpstr>_facilitiesL_v1_aff</vt:lpstr>
      <vt:lpstr>_naturalLandUseA_v1_aoi</vt:lpstr>
      <vt:lpstr>_naturalLandUseA_v1_aff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ps1 process1</dc:creator>
  <cp:lastModifiedBy>Emergency Telespazio Iberica</cp:lastModifiedBy>
  <cp:lastPrinted>2020-10-14T12:56:37Z</cp:lastPrinted>
  <dcterms:created xsi:type="dcterms:W3CDTF">2017-04-13T10:25:13Z</dcterms:created>
  <dcterms:modified xsi:type="dcterms:W3CDTF">2025-07-04T15:52:41Z</dcterms:modified>
</cp:coreProperties>
</file>